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84" documentId="120_S{2AC9BD13-BADA-5192-A53E-5A8FF88502F6}" xr6:coauthVersionLast="47" xr6:coauthVersionMax="47" xr10:uidLastSave="{93EF14FE-569E-4F99-8F23-8BA84D89506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7" i="5"/>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<sst xmlns="http://schemas.openxmlformats.org/spreadsheetml/2006/main" count="181528" uniqueCount="39142">
  <si>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</si>
  <si>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</si>
  <si>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</si>
  <si>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</si>
  <si>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</si>
  <si>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</si>
  <si>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</si>
  <si>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</si>
  <si>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</si>
  <si>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</si>
  <si>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</si>
  <si>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</si>
  <si>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</si>
  <si>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</si>
  <si>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</si>
  <si>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</si>
  <si>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</si>
  <si>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</si>
  <si>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</si>
  <si>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</si>
  <si>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</si>
  <si>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</si>
  <si>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</si>
  <si>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</si>
  <si>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</si>
  <si>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</si>
  <si>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</si>
  <si>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</si>
  <si>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</si>
  <si>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</si>
  <si>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</si>
  <si>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</si>
  <si>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</si>
  <si>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</si>
  <si>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</si>
  <si>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</si>
  <si>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</si>
  <si>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</si>
  <si>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</si>
  <si>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</si>
  <si>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</si>
  <si>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</si>
  <si>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</si>
  <si>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</si>
  <si>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</si>
  <si>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</si>
  <si>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</si>
  <si>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</si>
  <si>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</si>
  <si>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</si>
  <si>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</si>
  <si>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</si>
  <si>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</si>
  <si>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</si>
  <si>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</si>
  <si>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</si>
  <si>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</si>
  <si>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</si>
  <si>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</si>
  <si>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</si>
  <si>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</si>
  <si>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</si>
  <si>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</si>
  <si>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</si>
  <si>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</si>
  <si>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</si>
  <si>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</si>
  <si>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</si>
  <si>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</si>
  <si>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</si>
  <si>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</si>
  <si>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</si>
  <si>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</si>
  <si>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</si>
  <si>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</si>
  <si>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</si>
  <si>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</si>
  <si>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</si>
  <si>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</si>
  <si>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</si>
  <si>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</si>
  <si>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</si>
  <si>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</si>
  <si>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</si>
  <si>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</si>
  <si>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</si>
  <si>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</si>
  <si>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</si>
  <si>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</si>
  <si>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</si>
  <si>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</si>
  <si>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</si>
  <si>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</si>
  <si>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</si>
  <si>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</si>
  <si>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</si>
  <si>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</si>
  <si>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</si>
  <si>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</si>
  <si>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</si>
  <si>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</si>
  <si>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</si>
  <si>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</si>
  <si>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</si>
  <si>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</si>
  <si>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</si>
  <si>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</si>
  <si>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</si>
  <si>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</si>
  <si>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</si>
  <si>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</si>
  <si>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</si>
  <si>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</si>
  <si>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</si>
  <si>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</si>
  <si>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</si>
  <si>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</si>
  <si>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</si>
  <si>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</si>
  <si>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</si>
  <si>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</si>
  <si>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</si>
  <si>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</si>
  <si>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</si>
  <si>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</si>
  <si>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</si>
  <si>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</si>
  <si>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</si>
  <si>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</si>
  <si>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</si>
  <si>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</si>
  <si>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</si>
  <si>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</si>
  <si>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</si>
  <si>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</si>
  <si>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</si>
  <si>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</si>
  <si>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</si>
  <si>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</si>
  <si>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</si>
  <si>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</si>
  <si>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</si>
  <si>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</si>
  <si>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</si>
  <si>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</si>
  <si>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</si>
  <si>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</si>
  <si>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</si>
  <si>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</si>
  <si>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</si>
  <si>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</si>
  <si>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</si>
  <si>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</si>
  <si>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</si>
  <si>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</si>
  <si>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</si>
  <si>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</si>
  <si>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</si>
  <si>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</si>
  <si>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</si>
  <si>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</si>
  <si>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</si>
  <si>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</si>
  <si>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</si>
  <si>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</si>
  <si>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</si>
  <si>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</si>
  <si>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</si>
  <si>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</si>
  <si>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</si>
  <si>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</si>
  <si>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</si>
  <si>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</si>
  <si>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</si>
  <si>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</si>
  <si>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</si>
  <si>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</si>
  <si>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</si>
  <si>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</si>
  <si>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</si>
  <si>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</si>
  <si>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</si>
  <si>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</si>
  <si>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</si>
  <si>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</si>
  <si>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</si>
  <si>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</si>
  <si>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</si>
  <si>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</si>
  <si>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</si>
  <si>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</si>
  <si>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</si>
  <si>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</si>
  <si>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</si>
  <si>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</si>
  <si>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</si>
  <si>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</si>
  <si>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</si>
  <si>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</si>
  <si>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</si>
  <si>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</si>
  <si>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</si>
  <si>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</si>
  <si>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</si>
  <si>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</si>
  <si>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</si>
  <si>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</si>
  <si>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</si>
  <si>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</si>
  <si>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</si>
  <si>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</si>
  <si>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</si>
  <si>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</si>
  <si>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</si>
  <si>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</si>
  <si>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</si>
  <si>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</si>
  <si>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</si>
  <si>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</si>
  <si>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</si>
  <si>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</si>
  <si>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</si>
  <si>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</si>
  <si>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</si>
  <si>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</si>
  <si>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</si>
  <si>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</si>
  <si>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</si>
  <si>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</si>
  <si>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</si>
  <si>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</si>
  <si>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</si>
  <si>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</si>
  <si>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</si>
  <si>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</si>
  <si>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</si>
  <si>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</si>
  <si>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</si>
  <si>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</si>
  <si>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</si>
  <si>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</si>
  <si>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</si>
  <si>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</si>
  <si>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</si>
  <si>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</si>
  <si>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</si>
  <si>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</si>
  <si>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</si>
  <si>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</si>
  <si>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</si>
  <si>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</si>
  <si>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</si>
  <si>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</si>
  <si>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</si>
  <si>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</si>
  <si>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</si>
  <si>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</si>
  <si>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</si>
  <si>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</si>
  <si>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</si>
  <si>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</si>
  <si>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</si>
  <si>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</si>
  <si>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</si>
  <si>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</si>
  <si>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</si>
  <si>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</si>
  <si>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</si>
  <si>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</si>
  <si>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</si>
  <si>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</si>
  <si>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</si>
  <si>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</si>
  <si>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</si>
  <si>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</si>
  <si>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</si>
  <si>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</si>
  <si>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</si>
  <si>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</si>
  <si>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</si>
  <si>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</si>
  <si>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</si>
  <si>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</si>
  <si>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</si>
  <si>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</si>
  <si>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</si>
  <si>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</si>
  <si>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</si>
  <si>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</si>
  <si>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</si>
  <si>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</si>
  <si>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</si>
  <si>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</si>
  <si>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</si>
  <si>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</si>
  <si>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</si>
  <si>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</si>
  <si>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</si>
  <si>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</si>
  <si>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</si>
  <si>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</si>
  <si>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</si>
  <si>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</si>
  <si>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</si>
  <si>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</si>
  <si>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</si>
  <si>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</si>
  <si>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</si>
  <si>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</si>
  <si>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</si>
  <si>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</si>
  <si>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</si>
  <si>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</si>
  <si>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</si>
  <si>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</si>
  <si>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</si>
  <si>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</si>
  <si>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</si>
  <si>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</si>
  <si>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</si>
  <si>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</si>
  <si>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</si>
  <si>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</si>
  <si>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</si>
  <si>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</si>
  <si>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</si>
  <si>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</si>
  <si>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</si>
  <si>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</si>
  <si>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</si>
  <si>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</si>
  <si>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</si>
  <si>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</si>
  <si>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</si>
  <si>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</si>
  <si>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</si>
  <si>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</si>
  <si>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</si>
  <si>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</si>
  <si>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</si>
  <si>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</si>
  <si>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</si>
  <si>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</si>
  <si>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</si>
  <si>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</si>
  <si>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</si>
  <si>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</si>
  <si>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</si>
  <si>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</si>
  <si>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</si>
  <si>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</si>
  <si>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</si>
  <si>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</si>
  <si>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</si>
  <si>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</si>
  <si>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</si>
  <si>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</si>
  <si>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</si>
  <si>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</si>
  <si>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</si>
  <si>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</si>
  <si>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</si>
  <si>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</si>
  <si>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</si>
  <si>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</si>
  <si>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</si>
  <si>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</si>
  <si>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</si>
  <si>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</si>
  <si>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</si>
  <si>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</si>
  <si>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</si>
  <si>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</si>
  <si>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</si>
  <si>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</si>
  <si>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</si>
  <si>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</si>
  <si>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</si>
  <si>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</si>
  <si>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</si>
  <si>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</si>
  <si>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</si>
  <si>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</si>
  <si>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</si>
  <si>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</si>
  <si>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</si>
  <si>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</si>
  <si>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</si>
  <si>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</si>
  <si>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</si>
  <si>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</si>
  <si>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</si>
  <si>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</si>
  <si>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</si>
  <si>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</si>
  <si>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</si>
  <si>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</si>
  <si>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</si>
  <si>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</si>
  <si>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</si>
  <si>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</si>
  <si>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</si>
  <si>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</si>
  <si>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</si>
  <si>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</si>
  <si>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</si>
  <si>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</si>
  <si>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</si>
  <si>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</si>
  <si>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</si>
  <si>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</si>
  <si>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</si>
  <si>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</si>
  <si>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</si>
  <si>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</si>
  <si>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</si>
  <si>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</si>
  <si>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</si>
  <si>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</si>
  <si>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</si>
  <si>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</si>
  <si>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</si>
  <si>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</si>
  <si>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</si>
  <si>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</si>
  <si>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</si>
  <si>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</si>
  <si>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</si>
  <si>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</si>
  <si>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</si>
  <si>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</si>
  <si>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</si>
  <si>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</si>
  <si>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</si>
  <si>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</si>
  <si>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</si>
  <si>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</si>
  <si>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</si>
  <si>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</si>
  <si>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</si>
  <si>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</si>
  <si>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</si>
  <si>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</si>
  <si>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</si>
  <si>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</si>
  <si>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</si>
  <si>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</si>
  <si>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</si>
  <si>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</si>
  <si>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</si>
  <si>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</si>
  <si>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</si>
  <si>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</si>
  <si>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</si>
  <si>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</si>
  <si>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</si>
  <si>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</si>
  <si>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</si>
  <si>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</si>
  <si>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</si>
  <si>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</si>
  <si>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</si>
  <si>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</si>
  <si>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</si>
  <si>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</si>
  <si>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</si>
  <si>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</si>
  <si>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</si>
  <si>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</si>
  <si>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</si>
  <si>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</si>
  <si>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</si>
  <si>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</si>
  <si>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</si>
  <si>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</si>
  <si>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</si>
  <si>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</si>
  <si>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</si>
  <si>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</si>
  <si>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</si>
  <si>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</si>
  <si>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</si>
  <si>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</si>
  <si>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</si>
  <si>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</si>
  <si>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</si>
  <si>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</si>
  <si>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</si>
  <si>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</si>
  <si>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</si>
  <si>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</si>
  <si>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</si>
  <si>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</si>
  <si>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</si>
  <si>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</si>
  <si>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</si>
  <si>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</si>
  <si>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</si>
  <si>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</si>
  <si>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</si>
  <si>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</si>
  <si>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</si>
  <si>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</si>
  <si>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</si>
  <si>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</si>
  <si>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</si>
  <si>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</si>
  <si>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</si>
  <si>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</si>
  <si>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</si>
  <si>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</si>
  <si>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</si>
  <si>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</si>
  <si>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</si>
  <si>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</si>
  <si>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</si>
  <si>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</si>
  <si>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</si>
  <si>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</si>
  <si>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</si>
  <si>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</si>
  <si>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</si>
  <si>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</si>
  <si>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</si>
  <si>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</si>
  <si>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</si>
  <si>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</si>
  <si>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</si>
  <si>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</si>
  <si>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</si>
  <si>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</si>
  <si>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</si>
  <si>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</si>
  <si>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</si>
  <si>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</si>
  <si>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</si>
  <si>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</si>
  <si>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</si>
  <si>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</si>
  <si>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</si>
  <si>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</si>
  <si>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</si>
  <si>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</si>
  <si>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</si>
  <si>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</si>
  <si>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</si>
  <si>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</si>
  <si>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</si>
  <si>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</si>
  <si>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</si>
  <si>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</si>
  <si>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</si>
  <si>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</si>
  <si>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</si>
  <si>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</si>
  <si>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</si>
  <si>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</si>
  <si>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</si>
  <si>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</si>
  <si>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</si>
  <si>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</si>
  <si>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</si>
  <si>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</si>
  <si>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</si>
  <si>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</si>
  <si>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</si>
  <si>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</si>
  <si>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</si>
  <si>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</si>
  <si>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</si>
  <si>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</si>
  <si>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</si>
  <si>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</si>
  <si>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</si>
  <si>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</si>
  <si>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</si>
  <si>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</si>
  <si>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</si>
  <si>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</si>
  <si>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</si>
  <si>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</si>
  <si>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</si>
  <si>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</si>
  <si>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</si>
  <si>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</si>
  <si>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</si>
  <si>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</si>
  <si>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</si>
  <si>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</si>
  <si>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</si>
  <si>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</si>
  <si>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</si>
  <si>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</si>
  <si>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</si>
  <si>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</si>
  <si>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</si>
  <si>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</si>
  <si>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</si>
  <si>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</si>
  <si>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</si>
  <si>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</si>
  <si>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</si>
  <si>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</si>
  <si>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</si>
  <si>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</si>
  <si>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</si>
  <si>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</si>
  <si>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</si>
  <si>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</si>
  <si>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</si>
  <si>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</si>
  <si>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</si>
  <si>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</si>
  <si>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</si>
  <si>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</si>
  <si>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</si>
  <si>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</si>
  <si>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</si>
  <si>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</si>
  <si>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</si>
  <si>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</si>
  <si>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</si>
  <si>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</si>
  <si>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</si>
  <si>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</si>
  <si>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</si>
  <si>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</si>
  <si>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</si>
  <si>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</si>
  <si>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</si>
  <si>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</si>
  <si>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</si>
  <si>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</si>
  <si>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</si>
  <si>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</si>
  <si>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</si>
  <si>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</si>
  <si>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</si>
  <si>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</si>
  <si>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</si>
  <si>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</si>
  <si>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</si>
  <si>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</si>
  <si>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</si>
  <si>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</si>
  <si>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</si>
  <si>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</si>
  <si>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</si>
  <si>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</si>
  <si>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</si>
  <si>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</si>
  <si>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</si>
  <si>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</si>
  <si>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</si>
  <si>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</si>
  <si>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</si>
  <si>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</si>
  <si>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</si>
  <si>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</si>
  <si>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</si>
  <si>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</si>
  <si>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</si>
  <si>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</si>
  <si>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</si>
  <si>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</si>
  <si>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</si>
  <si>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</si>
  <si>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</si>
  <si>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</si>
  <si>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</si>
  <si>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</si>
  <si>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</si>
  <si>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</si>
  <si>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</si>
  <si>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</si>
  <si>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</si>
  <si>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</si>
  <si>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</si>
  <si>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</si>
  <si>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</si>
  <si>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</si>
  <si>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</si>
  <si>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</si>
  <si>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</si>
  <si>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</si>
  <si>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</si>
  <si>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</si>
  <si>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</si>
  <si>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</si>
  <si>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</si>
  <si>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</si>
  <si>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</si>
  <si>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</si>
  <si>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</si>
  <si>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</si>
  <si>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</si>
  <si>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</si>
  <si>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</si>
  <si>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</si>
  <si>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</si>
  <si>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</si>
  <si>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</si>
  <si>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</si>
  <si>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</si>
  <si>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</si>
  <si>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</si>
  <si>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</si>
  <si>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</si>
  <si>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</si>
  <si>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</si>
  <si>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</si>
  <si>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</si>
  <si>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</si>
  <si>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</si>
  <si>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</si>
  <si>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</si>
  <si>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</si>
  <si>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</si>
  <si>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</si>
  <si>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</si>
  <si>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</si>
  <si>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</si>
  <si>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</si>
  <si>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</si>
  <si>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</si>
  <si>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</si>
  <si>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</si>
  <si>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</si>
  <si>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</si>
  <si>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</si>
  <si>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</si>
  <si>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</si>
  <si>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</si>
  <si>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</si>
  <si>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</si>
  <si>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</si>
  <si>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</si>
  <si>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</si>
  <si>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</si>
  <si>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</si>
  <si>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</si>
  <si>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</si>
  <si>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</si>
  <si>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</si>
  <si>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</si>
  <si>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</si>
  <si>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</si>
  <si>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</si>
  <si>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</si>
  <si>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</si>
  <si>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</si>
  <si>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</si>
  <si>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</si>
  <si>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</si>
  <si>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</si>
  <si>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</si>
  <si>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</si>
  <si>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</si>
  <si>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</si>
  <si>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</si>
  <si>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</si>
  <si>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</si>
  <si>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</si>
  <si>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</si>
  <si>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</si>
  <si>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</si>
  <si>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</si>
  <si>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</si>
  <si>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</si>
  <si>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</si>
  <si>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</si>
  <si>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</si>
  <si>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</si>
  <si>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</si>
  <si>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</si>
  <si>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</si>
  <si>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</si>
  <si>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</si>
  <si>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</si>
  <si>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</si>
  <si>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</si>
  <si>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</si>
  <si>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</si>
  <si>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</si>
  <si>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</si>
  <si>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</si>
  <si>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</si>
  <si>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</si>
  <si>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</si>
  <si>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</si>
  <si>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</si>
  <si>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</si>
  <si>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</si>
  <si>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</si>
  <si>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</si>
  <si>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</si>
  <si>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</si>
  <si>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</si>
  <si>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</si>
  <si>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</si>
  <si>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</si>
  <si>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</si>
  <si>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</si>
  <si>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</si>
  <si>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</si>
  <si>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</si>
  <si>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</si>
  <si>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</si>
  <si>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</si>
  <si>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</si>
  <si>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</si>
  <si>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</si>
  <si>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</si>
  <si>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</si>
  <si>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</si>
  <si>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</si>
  <si>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</si>
  <si>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</si>
  <si>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</si>
  <si>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</si>
  <si>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</si>
  <si>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</si>
  <si>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</si>
  <si>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</si>
  <si>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</si>
  <si>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</si>
  <si>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</si>
  <si>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</si>
  <si>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</si>
  <si>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</si>
  <si>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</si>
  <si>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</si>
  <si>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</si>
  <si>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</si>
  <si>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</si>
  <si>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</si>
  <si>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</si>
  <si>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</si>
  <si>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</si>
  <si>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</si>
  <si>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</si>
  <si>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</si>
  <si>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</si>
  <si>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</si>
  <si>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</si>
  <si>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</si>
  <si>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</si>
  <si>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</si>
  <si>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</si>
  <si>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</si>
  <si>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</si>
  <si>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</si>
  <si>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</si>
  <si>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</si>
  <si>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</si>
  <si>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</si>
  <si>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</si>
  <si>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</si>
  <si>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</si>
  <si>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</si>
  <si>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</si>
  <si>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</si>
  <si>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</si>
  <si>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</si>
  <si>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</si>
  <si>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</si>
  <si>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</si>
  <si>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</si>
  <si>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</si>
  <si>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</si>
  <si>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</si>
  <si>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</si>
  <si>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</si>
  <si>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</si>
  <si>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</si>
  <si>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</si>
  <si>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</si>
  <si>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</si>
  <si>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</si>
  <si>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</si>
  <si>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</si>
  <si>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</si>
  <si>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</si>
  <si>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</si>
  <si>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</si>
  <si>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</si>
  <si>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</si>
  <si>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</si>
  <si>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</si>
  <si>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</si>
  <si>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</si>
  <si>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</si>
  <si>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</si>
  <si>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</si>
  <si>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</si>
  <si>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</si>
  <si>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</si>
  <si>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</si>
  <si>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</si>
  <si>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</si>
  <si>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</si>
  <si>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</si>
  <si>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</si>
  <si>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</si>
  <si>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</si>
  <si>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</si>
  <si>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</si>
  <si>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</si>
  <si>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</si>
  <si>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</si>
  <si>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</si>
  <si>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</si>
  <si>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</si>
  <si>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</si>
  <si>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</si>
  <si>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</si>
  <si>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</si>
  <si>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</si>
  <si>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</si>
  <si>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</si>
  <si>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</si>
  <si>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</si>
  <si>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</si>
  <si>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</si>
  <si>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</si>
  <si>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</si>
  <si>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</si>
  <si>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</si>
  <si>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</si>
  <si>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</si>
  <si>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</si>
  <si>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</si>
  <si>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</si>
  <si>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</si>
  <si>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</si>
  <si>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</si>
  <si>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</si>
  <si>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</si>
  <si>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</si>
  <si>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</si>
  <si>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</si>
  <si>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</si>
  <si>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</si>
  <si>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</si>
  <si>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</si>
  <si>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</si>
  <si>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</si>
  <si>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</si>
  <si>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</si>
  <si>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</si>
  <si>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</si>
  <si>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</si>
  <si>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</si>
  <si>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</si>
  <si>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</si>
  <si>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</si>
  <si>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</si>
  <si>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</si>
  <si>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</si>
  <si>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</si>
  <si>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</si>
  <si>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</si>
  <si>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</si>
  <si>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</si>
  <si>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</si>
  <si>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</si>
  <si>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</si>
  <si>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</si>
  <si>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</si>
  <si>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</si>
  <si>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</si>
  <si>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</si>
  <si>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</si>
  <si>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</si>
  <si>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</si>
  <si>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</si>
  <si>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</si>
  <si>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</si>
  <si>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</si>
  <si>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</si>
  <si>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</si>
  <si>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</si>
  <si>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</si>
  <si>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</si>
  <si>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</si>
  <si>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</si>
  <si>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</si>
  <si>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</si>
  <si>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</si>
  <si>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</si>
  <si>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</si>
  <si>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</si>
  <si>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</si>
  <si>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</si>
  <si>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</si>
  <si>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</si>
  <si>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</si>
  <si>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</si>
  <si>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</si>
  <si>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</si>
  <si>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</si>
  <si>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</si>
  <si>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</si>
  <si>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</si>
  <si>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</si>
  <si>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</si>
  <si>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</si>
  <si>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</si>
  <si>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</si>
  <si>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</si>
  <si>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</si>
  <si>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</si>
  <si>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</si>
  <si>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</si>
  <si>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</si>
  <si>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</si>
  <si>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</si>
  <si>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</si>
  <si>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</si>
  <si>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</si>
  <si>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</si>
  <si>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</si>
  <si>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</si>
  <si>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</si>
  <si>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</si>
  <si>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</si>
  <si>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</si>
  <si>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</si>
  <si>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</si>
  <si>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</si>
  <si>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</si>
  <si>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</si>
  <si>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</si>
  <si>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</si>
  <si>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</si>
  <si>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</si>
  <si>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</si>
  <si>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</si>
  <si>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</si>
  <si>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</si>
  <si>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</si>
  <si>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</si>
  <si>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</si>
  <si>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</si>
  <si>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</si>
  <si>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</si>
  <si>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</si>
  <si>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</si>
  <si>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</si>
  <si>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</si>
  <si>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</si>
  <si>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</si>
  <si>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</si>
  <si>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</si>
  <si>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</si>
  <si>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</si>
  <si>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</si>
  <si>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</si>
  <si>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</si>
  <si>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</si>
  <si>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</si>
  <si>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</si>
  <si>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</si>
  <si>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</si>
  <si>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</si>
  <si>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</si>
  <si>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</si>
  <si>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</si>
  <si>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</si>
  <si>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</si>
  <si>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</si>
  <si>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</si>
  <si>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</si>
  <si>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</si>
  <si>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</si>
  <si>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</si>
  <si>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</si>
  <si>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</si>
  <si>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</si>
  <si>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</si>
  <si>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</si>
  <si>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</si>
  <si>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</si>
  <si>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</si>
  <si>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</si>
  <si>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</si>
  <si>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</si>
  <si>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</si>
  <si>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</si>
  <si>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</si>
  <si>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</si>
  <si>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</si>
  <si>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</si>
  <si>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</si>
  <si>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</si>
  <si>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</si>
  <si>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</si>
  <si>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</si>
  <si>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</si>
  <si>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</si>
  <si>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</si>
  <si>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</si>
  <si>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</si>
  <si>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</si>
  <si>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</si>
  <si>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</si>
  <si>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</si>
  <si>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</si>
  <si>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</si>
  <si>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</si>
  <si>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</si>
  <si>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</si>
  <si>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</si>
  <si>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</si>
  <si>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</si>
  <si>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</si>
  <si>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</si>
  <si>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</si>
  <si>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</si>
  <si>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</si>
  <si>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</si>
  <si>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</si>
  <si>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</si>
  <si>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</si>
  <si>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</si>
  <si>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</si>
  <si>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</si>
  <si>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</si>
  <si>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</si>
  <si>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</si>
  <si>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</si>
  <si>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</si>
  <si>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</si>
  <si>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</si>
  <si>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</si>
  <si>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</si>
  <si>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</si>
  <si>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</si>
  <si>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</si>
  <si>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</si>
  <si>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</si>
  <si>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</si>
  <si>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</si>
  <si>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</si>
  <si>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</si>
  <si>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</si>
  <si>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</si>
  <si>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</si>
  <si>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</si>
  <si>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</si>
  <si>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</si>
  <si>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</si>
  <si>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</si>
  <si>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</si>
  <si>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</si>
  <si>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</si>
  <si>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</si>
  <si>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</si>
  <si>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</si>
  <si>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</si>
  <si>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</si>
  <si>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</si>
  <si>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</si>
  <si>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</si>
  <si>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</si>
  <si>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</si>
  <si>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</si>
  <si>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</si>
  <si>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</si>
  <si>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</si>
  <si>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</si>
  <si>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</si>
  <si>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</si>
  <si>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</si>
  <si>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</si>
  <si>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</si>
  <si>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</si>
  <si>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</si>
  <si>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</si>
  <si>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</si>
  <si>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</si>
  <si>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</si>
  <si>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</si>
  <si>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</si>
  <si>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</si>
  <si>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</si>
  <si>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</si>
  <si>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</si>
  <si>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</si>
  <si>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</si>
  <si>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</si>
  <si>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</si>
  <si>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</si>
  <si>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</si>
  <si>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</si>
  <si>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</si>
  <si>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</si>
  <si>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</si>
  <si>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</si>
  <si>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</si>
  <si>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</si>
  <si>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</si>
  <si>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</si>
  <si>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</si>
  <si>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</si>
  <si>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</si>
  <si>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</si>
  <si>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</si>
  <si>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</si>
  <si>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</si>
  <si>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</si>
  <si>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</si>
  <si>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</si>
  <si>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</si>
  <si>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</si>
  <si>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</si>
  <si>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</si>
  <si>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</si>
  <si>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</si>
  <si>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</si>
  <si>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</si>
  <si>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</si>
  <si>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</si>
  <si>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</si>
  <si>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</si>
  <si>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</si>
  <si>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</si>
  <si>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</si>
  <si>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</si>
  <si>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</si>
  <si>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</si>
  <si>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</si>
  <si>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</si>
  <si>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</si>
  <si>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</si>
  <si>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</si>
  <si>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</si>
  <si>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</si>
  <si>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</si>
  <si>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</si>
  <si>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</si>
  <si>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</si>
  <si>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</si>
  <si>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</si>
  <si>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</si>
  <si>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</si>
  <si>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</si>
  <si>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</si>
  <si>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</si>
  <si>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</si>
  <si>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</si>
  <si>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</si>
  <si>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</si>
  <si>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</si>
  <si>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</si>
  <si>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</si>
  <si>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</si>
  <si>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</si>
  <si>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</si>
  <si>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</si>
  <si>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</si>
  <si>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</si>
  <si>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</si>
  <si>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</si>
  <si>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</si>
  <si>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</si>
  <si>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</si>
  <si>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</si>
  <si>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</si>
  <si>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</si>
  <si>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</si>
  <si>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</si>
  <si>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</si>
  <si>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</si>
  <si>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</si>
  <si>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</si>
  <si>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</si>
  <si>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</si>
  <si>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</si>
  <si>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</si>
  <si>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</si>
  <si>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</si>
  <si>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</si>
  <si>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</si>
  <si>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</si>
  <si>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</si>
  <si>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</si>
  <si>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</si>
  <si>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</si>
  <si>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</si>
  <si>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</si>
  <si>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</si>
  <si>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</si>
  <si>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</si>
  <si>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</si>
  <si>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</si>
  <si>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</si>
  <si>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</si>
  <si>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</si>
  <si>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</si>
  <si>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</si>
  <si>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</si>
  <si>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</si>
  <si>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</si>
  <si>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</si>
  <si>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</si>
  <si>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</si>
  <si>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</si>
  <si>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</si>
  <si>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</si>
  <si>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</si>
  <si>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</si>
  <si>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</si>
  <si>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</si>
  <si>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</si>
  <si>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</si>
  <si>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</si>
  <si>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</si>
  <si>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</si>
  <si>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</si>
  <si>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</si>
  <si>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</si>
  <si>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</si>
  <si>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</si>
  <si>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</si>
  <si>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</si>
  <si>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</si>
  <si>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</si>
  <si>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</si>
  <si>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</si>
  <si>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</si>
  <si>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</si>
  <si>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</si>
  <si>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</si>
  <si>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</si>
  <si>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</si>
  <si>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</si>
  <si>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</si>
  <si>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</si>
  <si>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</si>
  <si>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</si>
  <si>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</si>
  <si>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</si>
  <si>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</si>
  <si>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</si>
  <si>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</si>
  <si>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</si>
  <si>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</si>
  <si>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</si>
  <si>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</si>
  <si>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</si>
  <si>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</si>
  <si>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</si>
  <si>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</si>
  <si>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</si>
  <si>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</si>
  <si>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</si>
  <si>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</si>
  <si>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</si>
  <si>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</si>
  <si>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</si>
  <si>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</si>
  <si>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</si>
  <si>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</si>
  <si>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</si>
  <si>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</si>
  <si>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</si>
  <si>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</si>
  <si>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</si>
  <si>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</si>
  <si>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</si>
  <si>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</si>
  <si>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</si>
  <si>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</si>
  <si>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</si>
  <si>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</si>
  <si>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</si>
  <si>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</si>
  <si>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</si>
  <si>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</si>
  <si>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</si>
  <si>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</si>
  <si>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</si>
  <si>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</si>
  <si>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</si>
  <si>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</si>
  <si>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</si>
  <si>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</si>
  <si>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</si>
  <si>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</si>
  <si>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</si>
  <si>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</si>
  <si>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</si>
  <si>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</si>
  <si>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</si>
  <si>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</si>
  <si>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</si>
  <si>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</si>
  <si>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</si>
  <si>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</si>
  <si>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</si>
  <si>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</si>
  <si>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</si>
  <si>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</si>
  <si>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</si>
  <si>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</si>
  <si>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</si>
  <si>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</si>
  <si>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</si>
  <si>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</si>
  <si>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</si>
  <si>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</si>
  <si>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</si>
  <si>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</si>
  <si>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</si>
  <si>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</si>
  <si>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</si>
  <si>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</si>
  <si>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</si>
  <si>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</si>
  <si>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</si>
  <si>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</si>
  <si>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</si>
  <si>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</si>
  <si>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</si>
  <si>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</si>
  <si>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</si>
  <si>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</si>
  <si>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</si>
  <si>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</si>
  <si>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</si>
  <si>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</si>
  <si>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</si>
  <si>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</si>
  <si>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</si>
  <si>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</si>
  <si>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</si>
  <si>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</si>
  <si>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</si>
  <si>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</si>
  <si>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</si>
  <si>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</si>
  <si>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</si>
  <si>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</si>
  <si>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</si>
  <si>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</si>
  <si>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</si>
  <si>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</si>
  <si>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</si>
  <si>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</si>
  <si>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</si>
  <si>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</si>
  <si>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</si>
  <si>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</si>
  <si>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</si>
  <si>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</si>
  <si>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</si>
  <si>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</si>
  <si>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</si>
  <si>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</si>
  <si>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</si>
  <si>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</si>
  <si>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</si>
  <si>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</si>
  <si>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</si>
  <si>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</si>
  <si>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</si>
  <si>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</si>
  <si>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</si>
  <si>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</si>
  <si>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</si>
  <si>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</si>
  <si>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</si>
  <si>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</si>
  <si>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</si>
  <si>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</si>
  <si>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</si>
  <si>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</si>
  <si>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</si>
  <si>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</si>
  <si>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</si>
  <si>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</si>
  <si>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</si>
  <si>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</si>
  <si>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</si>
  <si>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</si>
  <si>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</si>
  <si>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</si>
  <si>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</si>
  <si>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</si>
  <si>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</si>
  <si>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</si>
  <si>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</si>
  <si>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</si>
  <si>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</si>
  <si>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</si>
  <si>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</si>
  <si>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</si>
  <si>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</si>
  <si>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</si>
  <si>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</si>
  <si>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</si>
  <si>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</si>
  <si>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</si>
  <si>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</si>
  <si>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</si>
  <si>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</si>
  <si>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</si>
  <si>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</si>
  <si>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</si>
  <si>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</si>
  <si>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</si>
  <si>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</si>
  <si>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</si>
  <si>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</si>
  <si>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</si>
  <si>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</si>
  <si>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</si>
  <si>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</si>
  <si>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</si>
  <si>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</si>
  <si>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</si>
  <si>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</si>
  <si>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</si>
  <si>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</si>
  <si>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</si>
  <si>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</si>
  <si>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</si>
  <si>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</si>
  <si>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</si>
  <si>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</si>
  <si>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</si>
  <si>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</si>
  <si>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</si>
  <si>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</si>
  <si>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</si>
  <si>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</si>
  <si>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</si>
  <si>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</si>
  <si>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</si>
  <si>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</si>
  <si>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</si>
  <si>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</si>
  <si>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</si>
  <si>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</si>
  <si>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</si>
  <si>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</si>
  <si>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</si>
  <si>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</si>
  <si>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</si>
  <si>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</si>
  <si>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</si>
  <si>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</si>
  <si>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</si>
  <si>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</si>
  <si>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</si>
  <si>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</si>
  <si>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</si>
  <si>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</si>
  <si>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</si>
  <si>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</si>
  <si>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</si>
  <si>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</si>
  <si>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</si>
  <si>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</si>
  <si>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</si>
  <si>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</si>
  <si>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</si>
  <si>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</si>
  <si>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</si>
  <si>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</si>
  <si>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</si>
  <si>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</si>
  <si>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</si>
  <si>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</si>
  <si>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</si>
  <si>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</si>
  <si>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</si>
  <si>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</si>
  <si>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</si>
  <si>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</si>
  <si>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</si>
  <si>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</si>
  <si>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</si>
  <si>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</si>
  <si>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</si>
  <si>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</si>
  <si>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</si>
  <si>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</si>
  <si>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</si>
  <si>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</si>
  <si>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</si>
  <si>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</si>
  <si>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</si>
  <si>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</si>
  <si>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</si>
  <si>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</si>
  <si>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</si>
  <si>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</si>
  <si>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</si>
  <si>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</si>
  <si>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</si>
  <si>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</si>
  <si>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</si>
  <si>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</si>
  <si>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</si>
  <si>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</si>
  <si>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</si>
  <si>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</si>
  <si>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</si>
  <si>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</si>
  <si>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</si>
  <si>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</si>
  <si>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</si>
  <si>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</si>
  <si>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</si>
  <si>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</si>
  <si>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</si>
  <si>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</si>
  <si>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</si>
  <si>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</si>
  <si>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</si>
  <si>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</si>
  <si>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</si>
  <si>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</si>
  <si>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</si>
  <si>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</si>
  <si>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</si>
  <si>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</si>
  <si>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</si>
  <si>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</si>
  <si>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</si>
  <si>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</si>
  <si>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</si>
  <si>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</si>
  <si>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</si>
  <si>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</si>
  <si>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</si>
  <si>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</si>
  <si>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</si>
  <si>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</si>
  <si>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</si>
  <si>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</si>
  <si>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</si>
  <si>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</si>
  <si>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</si>
  <si>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</si>
  <si>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</si>
  <si>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</si>
  <si>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</si>
  <si>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</si>
  <si>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</si>
  <si>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</si>
  <si>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</si>
  <si>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</si>
  <si>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</si>
  <si>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</si>
  <si>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</si>
  <si>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</si>
  <si>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</si>
  <si>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</si>
  <si>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</si>
  <si>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</si>
  <si>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</si>
  <si>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</si>
  <si>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</si>
  <si>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</si>
  <si>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</si>
  <si>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</si>
  <si>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</si>
  <si>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</si>
  <si>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</si>
  <si>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</si>
  <si>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</si>
  <si>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</si>
  <si>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</si>
  <si>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</si>
  <si>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</si>
  <si>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</si>
  <si>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</si>
  <si>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</si>
  <si>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</si>
  <si>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</si>
  <si>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</si>
  <si>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</si>
  <si>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</si>
  <si>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</si>
  <si>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</si>
  <si>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</si>
  <si>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</si>
  <si>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</si>
  <si>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</si>
  <si>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</si>
  <si>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</si>
  <si>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</si>
  <si>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</si>
  <si>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</si>
  <si>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</si>
  <si>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</si>
  <si>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</si>
  <si>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</si>
  <si>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</si>
  <si>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</si>
  <si>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</si>
  <si>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</si>
  <si>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</si>
  <si>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</si>
  <si>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</si>
  <si>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</si>
  <si>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</si>
  <si>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</si>
  <si>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</si>
  <si>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</si>
  <si>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</si>
  <si>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</si>
  <si>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</si>
  <si>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</si>
  <si>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</si>
  <si>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</si>
  <si>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</si>
  <si>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</si>
  <si>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</si>
  <si>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</si>
  <si>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</si>
  <si>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</si>
  <si>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</si>
  <si>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</si>
  <si>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</si>
  <si>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</si>
  <si>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</si>
  <si>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</si>
  <si>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</si>
  <si>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</si>
  <si>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</si>
  <si>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</si>
  <si>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</si>
  <si>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</si>
  <si>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</si>
  <si>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</si>
  <si>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</si>
  <si>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</si>
  <si>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</si>
  <si>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</si>
  <si>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</si>
  <si>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</si>
  <si>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</si>
  <si>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</si>
  <si>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</si>
  <si>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</si>
  <si>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</si>
  <si>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</si>
  <si>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</si>
  <si>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</si>
  <si>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</si>
  <si>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</si>
  <si>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</si>
  <si>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</si>
  <si>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</si>
  <si>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</si>
  <si>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</si>
  <si>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</si>
  <si>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</si>
  <si>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</si>
  <si>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</si>
  <si>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</si>
  <si>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</si>
  <si>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</si>
  <si>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</si>
  <si>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</si>
  <si>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</si>
  <si>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</si>
  <si>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</si>
  <si>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</si>
  <si>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</si>
  <si>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</si>
  <si>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</si>
  <si>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</si>
  <si>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</si>
  <si>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</si>
  <si>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</si>
  <si>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</si>
  <si>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</si>
  <si>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</si>
  <si>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</si>
  <si>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</si>
  <si>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</si>
  <si>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</si>
  <si>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</si>
  <si>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</si>
  <si>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</si>
  <si>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</si>
  <si>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</si>
  <si>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</si>
  <si>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</si>
  <si>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</si>
  <si>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</si>
  <si>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</si>
  <si>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</si>
  <si>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</si>
  <si>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</si>
  <si>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</si>
  <si>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</si>
  <si>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</si>
  <si>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</si>
  <si>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</si>
  <si>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</si>
  <si>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</si>
  <si>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</si>
  <si>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</si>
  <si>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</si>
  <si>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</si>
  <si>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</si>
  <si>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</si>
  <si>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</si>
  <si>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</si>
  <si>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</si>
  <si>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</si>
  <si>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</si>
  <si>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</si>
  <si>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</si>
  <si>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</si>
  <si>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</si>
  <si>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</si>
  <si>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</si>
  <si>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</si>
  <si>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</si>
  <si>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</si>
  <si>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</si>
  <si>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</si>
  <si>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</si>
  <si>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</si>
  <si>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</si>
  <si>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</si>
  <si>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</si>
  <si>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</si>
  <si>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</si>
  <si>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</si>
  <si>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</si>
  <si>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</si>
  <si>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</si>
  <si>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</si>
  <si>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</si>
  <si>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</si>
  <si>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</si>
  <si>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</si>
  <si>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</si>
  <si>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</si>
  <si>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</si>
  <si>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</si>
  <si>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</si>
  <si>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</si>
  <si>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</si>
  <si>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</si>
  <si>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</si>
  <si>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</si>
  <si>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</si>
  <si>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</si>
  <si>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</si>
  <si>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</si>
  <si>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</si>
  <si>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</si>
  <si>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</si>
  <si>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</si>
  <si>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</si>
  <si>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</si>
  <si>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</si>
  <si>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</si>
  <si>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</si>
  <si>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</si>
  <si>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</si>
  <si>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</si>
  <si>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</si>
  <si>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</si>
  <si>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</si>
  <si>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</si>
  <si>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</si>
  <si>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</si>
  <si>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</si>
  <si>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</si>
  <si>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</si>
  <si>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</si>
  <si>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</si>
  <si>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</si>
  <si>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</si>
  <si>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</si>
  <si>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</si>
  <si>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</si>
  <si>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</si>
  <si>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</si>
  <si>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</si>
  <si>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</si>
  <si>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</si>
  <si>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</si>
  <si>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</si>
  <si>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</si>
  <si>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</si>
  <si>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</si>
  <si>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</si>
  <si>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</si>
  <si>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</si>
  <si>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</si>
  <si>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</si>
  <si>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</si>
  <si>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</si>
  <si>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</si>
  <si>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</si>
  <si>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</si>
  <si>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</si>
  <si>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</si>
  <si>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</si>
  <si>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</si>
  <si>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</si>
  <si>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</si>
  <si>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</si>
  <si>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</si>
  <si>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</si>
  <si>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</si>
  <si>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</si>
  <si>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</si>
  <si>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</si>
  <si>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</si>
  <si>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</si>
  <si>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</si>
  <si>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</si>
  <si>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</si>
  <si>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</si>
  <si>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</si>
  <si>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</si>
  <si>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</si>
  <si>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</si>
  <si>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</si>
  <si>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</si>
  <si>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</si>
  <si>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</si>
  <si>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</si>
  <si>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</si>
  <si>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</si>
  <si>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</si>
  <si>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</si>
  <si>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</si>
  <si>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</si>
  <si>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</si>
  <si>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</si>
  <si>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</si>
  <si>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</si>
  <si>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</si>
  <si>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</si>
  <si>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</si>
  <si>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</si>
  <si>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</si>
  <si>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</si>
  <si>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</si>
  <si>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</si>
  <si>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</si>
  <si>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</si>
  <si>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</si>
  <si>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</si>
  <si>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</si>
  <si>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</si>
  <si>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</si>
  <si>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</si>
  <si>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</si>
  <si>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</si>
  <si>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</si>
  <si>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</si>
  <si>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</si>
  <si>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</si>
  <si>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</si>
  <si>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</si>
  <si>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</si>
  <si>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</si>
  <si>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</si>
  <si>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</si>
  <si>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</si>
  <si>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</si>
  <si>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</si>
  <si>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</si>
  <si>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</si>
  <si>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</si>
  <si>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</si>
  <si>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</si>
  <si>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</si>
  <si>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</si>
  <si>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</si>
  <si>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</si>
  <si>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</si>
  <si>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</si>
  <si>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</si>
  <si>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</si>
  <si>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</si>
  <si>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</si>
  <si>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</si>
  <si>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</si>
  <si>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</si>
  <si>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</si>
  <si>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</si>
  <si>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</si>
  <si>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</si>
  <si>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</si>
  <si>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</si>
  <si>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</si>
  <si>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</si>
  <si>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</si>
  <si>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</si>
  <si>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</si>
  <si>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</si>
  <si>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</si>
  <si>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</si>
  <si>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</si>
  <si>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</si>
  <si>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</si>
  <si>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</si>
  <si>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</si>
  <si>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</si>
  <si>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</si>
  <si>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</si>
  <si>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</si>
  <si>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</si>
  <si>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</si>
  <si>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</si>
  <si>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</si>
  <si>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</si>
  <si>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</si>
  <si>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</si>
  <si>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</si>
  <si>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</si>
  <si>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</si>
  <si>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</si>
  <si>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</si>
  <si>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</si>
  <si>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</si>
  <si>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</si>
  <si>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</si>
  <si>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</si>
  <si>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</si>
  <si>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</si>
  <si>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</si>
  <si>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</si>
  <si>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</si>
  <si>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</si>
  <si>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</si>
  <si>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</si>
  <si>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</si>
  <si>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</si>
  <si>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</si>
  <si>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</si>
  <si>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</si>
  <si>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</si>
  <si>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</si>
  <si>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</si>
  <si>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</si>
  <si>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</si>
  <si>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</si>
  <si>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</si>
  <si>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</si>
  <si>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</si>
  <si>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</si>
  <si>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</si>
  <si>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</si>
  <si>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</si>
  <si>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</si>
  <si>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</si>
  <si>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</si>
  <si>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</si>
  <si>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</si>
  <si>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</si>
  <si>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</si>
  <si>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</si>
  <si>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</si>
  <si>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</si>
  <si>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</si>
  <si>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</si>
  <si>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</si>
  <si>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</si>
  <si>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</si>
  <si>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</si>
  <si>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</si>
  <si>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</si>
  <si>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</si>
  <si>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</si>
  <si>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</si>
  <si>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</si>
  <si>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</si>
  <si>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</si>
  <si>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</si>
  <si>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</si>
  <si>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</si>
  <si>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</si>
  <si>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</si>
  <si>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</si>
  <si>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</si>
  <si>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</si>
  <si>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</si>
  <si>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</si>
  <si>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</si>
  <si>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</si>
  <si>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</si>
  <si>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</si>
  <si>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</si>
  <si>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</si>
  <si>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</si>
  <si>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</si>
  <si>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</si>
  <si>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</si>
  <si>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</si>
  <si>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</si>
  <si>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</si>
  <si>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</si>
  <si>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</si>
  <si>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</si>
  <si>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</si>
  <si>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</si>
  <si>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</si>
  <si>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</si>
  <si>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</si>
  <si>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</si>
  <si>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</si>
  <si>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</si>
  <si>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</si>
  <si>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</si>
  <si>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</si>
  <si>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</si>
  <si>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</si>
  <si>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</si>
  <si>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</si>
  <si>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</si>
  <si>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</si>
  <si>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</si>
  <si>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</si>
  <si>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</si>
  <si>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</si>
  <si>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</si>
  <si>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</si>
  <si>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</si>
  <si>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</si>
  <si>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</si>
  <si>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</si>
  <si>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</si>
  <si>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</si>
  <si>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</si>
  <si>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</si>
  <si>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</si>
  <si>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</si>
  <si>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</si>
  <si>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</si>
  <si>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</si>
  <si>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</si>
  <si>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</si>
  <si>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</si>
  <si>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</si>
  <si>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</si>
  <si>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</si>
  <si>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</si>
  <si>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</si>
  <si>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</si>
  <si>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</si>
  <si>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</si>
  <si>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</si>
  <si>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</si>
  <si>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</si>
  <si>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</si>
  <si>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</si>
  <si>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</si>
  <si>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</si>
  <si>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</si>
  <si>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</si>
  <si>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</si>
  <si>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</si>
  <si>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</si>
  <si>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</si>
  <si>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</si>
  <si>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</si>
  <si>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</si>
  <si>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</si>
  <si>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</si>
  <si>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</si>
  <si>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</si>
  <si>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</si>
  <si>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</si>
  <si>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</si>
  <si>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</si>
  <si>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</si>
  <si>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</si>
  <si>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</si>
  <si>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</si>
  <si>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</si>
  <si>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</si>
  <si>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</si>
  <si>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</si>
  <si>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</si>
  <si>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</si>
  <si>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</si>
  <si>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</si>
  <si>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</si>
  <si>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</si>
  <si>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</si>
  <si>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</si>
  <si>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</si>
  <si>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</si>
  <si>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</si>
  <si>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</si>
  <si>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</si>
  <si>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</si>
  <si>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</si>
  <si>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</si>
  <si>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</si>
  <si>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</si>
  <si>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</si>
  <si>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</si>
  <si>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</si>
  <si>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</si>
  <si>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</si>
  <si>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</si>
  <si>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</si>
  <si>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</si>
  <si>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</si>
  <si>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</si>
  <si>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</si>
  <si>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</si>
  <si>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</si>
  <si>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</si>
  <si>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</si>
  <si>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</si>
  <si>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</si>
  <si>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</si>
  <si>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</si>
  <si>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</si>
  <si>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</si>
  <si>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</si>
  <si>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</si>
  <si>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</si>
  <si>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</si>
  <si>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</si>
  <si>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</si>
  <si>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</si>
  <si>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</si>
  <si>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</si>
  <si>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</si>
  <si>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</si>
  <si>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</si>
  <si>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</si>
  <si>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</si>
  <si>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</si>
  <si>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</si>
  <si>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</si>
  <si>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</si>
  <si>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</si>
  <si>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</si>
  <si>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</si>
  <si>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</si>
  <si>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</si>
  <si>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</si>
  <si>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</si>
  <si>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</si>
  <si>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</si>
  <si>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</si>
  <si>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</si>
  <si>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</si>
  <si>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</si>
  <si>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</si>
  <si>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</si>
  <si>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</si>
  <si>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</si>
  <si>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</si>
  <si>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</si>
  <si>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</si>
  <si>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</si>
  <si>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</si>
  <si>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</si>
  <si>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</si>
  <si>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</si>
  <si>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</si>
  <si>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</si>
  <si>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</si>
  <si>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</si>
  <si>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</si>
  <si>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</si>
  <si>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</si>
  <si>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</si>
  <si>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</si>
  <si>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</si>
  <si>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</si>
  <si>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</si>
  <si>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</si>
  <si>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</si>
  <si>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</si>
  <si>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</si>
  <si>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</si>
  <si>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</si>
  <si>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</si>
  <si>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</si>
  <si>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</si>
  <si>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</si>
  <si>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</si>
  <si>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</si>
  <si>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</si>
  <si>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</si>
  <si>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</si>
  <si>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</si>
  <si>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</si>
  <si>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</si>
  <si>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</si>
  <si>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</si>
  <si>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</si>
  <si>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</si>
  <si>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</si>
  <si>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</si>
  <si>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</si>
  <si>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</si>
  <si>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</si>
  <si>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</si>
  <si>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</si>
  <si>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</si>
  <si>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</si>
  <si>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</si>
  <si>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</si>
  <si>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</si>
  <si>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</si>
  <si>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</si>
  <si>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</si>
  <si>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</si>
  <si>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</si>
  <si>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</si>
  <si>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</si>
  <si>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</si>
  <si>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</si>
  <si>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</si>
  <si>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</si>
  <si>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</si>
  <si>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</si>
  <si>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</si>
  <si>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</si>
  <si>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</si>
  <si>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</si>
  <si>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</si>
  <si>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</si>
  <si>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</si>
  <si>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</si>
  <si>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</si>
  <si>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</si>
  <si>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</si>
  <si>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</si>
  <si>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</si>
  <si>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</si>
  <si>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</si>
  <si>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</si>
  <si>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</si>
  <si>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</si>
  <si>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</si>
  <si>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</si>
  <si>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</si>
  <si>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</si>
  <si>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</si>
  <si>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</si>
  <si>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</si>
  <si>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</si>
  <si>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</si>
  <si>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</si>
  <si>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</si>
  <si>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</si>
  <si>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</si>
  <si>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</si>
  <si>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</si>
  <si>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</si>
  <si>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</si>
  <si>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</si>
  <si>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</si>
  <si>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</si>
  <si>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</si>
  <si>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</si>
  <si>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</si>
  <si>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</si>
  <si>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</si>
  <si>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</si>
  <si>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</si>
  <si>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</si>
  <si>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</si>
  <si>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</si>
  <si>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</si>
  <si>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</si>
  <si>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</si>
  <si>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</si>
  <si>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</si>
  <si>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</si>
  <si>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</si>
  <si>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</si>
  <si>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</si>
  <si>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</si>
  <si>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</si>
  <si>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</si>
  <si>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</si>
  <si>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</si>
  <si>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</si>
  <si>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</si>
  <si>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</si>
  <si>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</si>
  <si>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</si>
  <si>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</si>
  <si>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</si>
  <si>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</si>
  <si>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</si>
  <si>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</si>
  <si>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</si>
  <si>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</si>
  <si>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</si>
  <si>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</si>
  <si>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</si>
  <si>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</si>
  <si>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</si>
  <si>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</si>
  <si>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</si>
  <si>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</si>
  <si>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</si>
  <si>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</si>
  <si>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</si>
  <si>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</si>
  <si>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</si>
  <si>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</si>
  <si>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</si>
  <si>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</si>
  <si>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</si>
  <si>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</si>
  <si>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</si>
  <si>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</si>
  <si>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</si>
  <si>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</si>
  <si>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</si>
  <si>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</si>
  <si>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</si>
  <si>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</si>
  <si>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</si>
  <si>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</si>
  <si>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</si>
  <si>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</si>
  <si>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</si>
  <si>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</si>
  <si>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</si>
  <si>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</si>
  <si>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</si>
  <si>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</si>
  <si>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</si>
  <si>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</si>
  <si>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</si>
  <si>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</si>
  <si>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</si>
  <si>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</si>
  <si>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</si>
  <si>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</si>
  <si>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</si>
  <si>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</si>
  <si>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</si>
  <si>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</si>
  <si>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</si>
  <si>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</si>
  <si>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</si>
  <si>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</si>
  <si>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</si>
  <si>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</si>
  <si>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</si>
  <si>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</si>
  <si>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</si>
  <si>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</si>
  <si>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</si>
  <si>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</si>
  <si>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</si>
  <si>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</si>
  <si>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</si>
  <si>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</si>
  <si>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</si>
  <si>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</si>
  <si>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</si>
  <si>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</si>
  <si>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</si>
  <si>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</si>
  <si>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</si>
  <si>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</si>
  <si>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</si>
  <si>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</si>
  <si>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</si>
  <si>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</si>
  <si>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</si>
  <si>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</si>
  <si>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</si>
  <si>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</si>
  <si>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</si>
  <si>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</si>
  <si>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</si>
  <si>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</si>
  <si>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</si>
  <si>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</si>
  <si>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</si>
  <si>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</si>
  <si>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</si>
  <si>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</si>
  <si>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</si>
  <si>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</si>
  <si>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</si>
  <si>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</si>
  <si>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</si>
  <si>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</si>
  <si>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</si>
  <si>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</si>
  <si>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</si>
  <si>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</si>
  <si>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</si>
  <si>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</si>
  <si>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</si>
  <si>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</si>
  <si>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</si>
  <si>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</si>
  <si>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</si>
  <si>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</si>
  <si>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</si>
  <si>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</si>
  <si>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</si>
  <si>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</si>
  <si>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</si>
  <si>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</si>
  <si>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</si>
  <si>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</si>
  <si>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</si>
  <si>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</si>
  <si>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</si>
  <si>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</si>
  <si>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</si>
  <si>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</si>
  <si>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</si>
  <si>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</si>
  <si>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</si>
  <si>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</si>
  <si>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</si>
  <si>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</si>
  <si>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</si>
  <si>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</si>
  <si>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</si>
  <si>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</si>
  <si>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</si>
  <si>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</si>
  <si>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</si>
  <si>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</si>
  <si>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</si>
  <si>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</si>
  <si>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</si>
  <si>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</si>
  <si>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</si>
  <si>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</si>
  <si>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</si>
  <si>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</si>
  <si>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</si>
  <si>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</si>
  <si>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</si>
  <si>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</si>
  <si>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</si>
  <si>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</si>
  <si>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</si>
  <si>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</si>
  <si>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</si>
  <si>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</si>
  <si>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</si>
  <si>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</si>
  <si>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</si>
  <si>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</si>
  <si>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</si>
  <si>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</si>
  <si>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</si>
  <si>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</si>
  <si>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</si>
  <si>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</si>
  <si>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</si>
  <si>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</si>
  <si>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</si>
  <si>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</si>
  <si>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</si>
  <si>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</si>
  <si>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</si>
  <si>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</si>
  <si>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</si>
  <si>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</si>
  <si>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</si>
  <si>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</si>
  <si>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</si>
  <si>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</si>
  <si>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</si>
  <si>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</si>
  <si>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</si>
  <si>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</si>
  <si>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</si>
  <si>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</si>
  <si>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</si>
  <si>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</si>
  <si>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</si>
  <si>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</si>
  <si>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</si>
  <si>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</si>
  <si>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</si>
  <si>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</si>
  <si>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</si>
  <si>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</si>
  <si>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</si>
  <si>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</si>
  <si>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</si>
  <si>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</si>
  <si>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</si>
  <si>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</si>
  <si>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</si>
  <si>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</si>
  <si>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</si>
  <si>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</si>
  <si>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</si>
  <si>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</si>
  <si>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</si>
  <si>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</si>
  <si>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</si>
  <si>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</si>
  <si>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</si>
  <si>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</si>
  <si>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</si>
  <si>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</si>
  <si>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</si>
  <si>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</si>
  <si>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</si>
  <si>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</si>
  <si>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</si>
  <si>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</si>
  <si>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</si>
  <si>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</si>
  <si>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</si>
  <si>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</si>
  <si>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</si>
  <si>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</si>
  <si>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</si>
  <si>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</si>
  <si>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</si>
  <si>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</si>
  <si>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</si>
  <si>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</si>
  <si>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</si>
  <si>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</si>
  <si>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</si>
  <si>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</si>
  <si>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</si>
  <si>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</si>
  <si>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</si>
  <si>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</si>
  <si>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</si>
  <si>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</si>
  <si>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</si>
  <si>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</si>
  <si>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</si>
  <si>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</si>
  <si>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</si>
  <si>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</si>
  <si>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</si>
  <si>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</si>
  <si>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</si>
  <si>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</si>
  <si>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</si>
  <si>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</si>
  <si>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</si>
  <si>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</si>
  <si>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</si>
  <si>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</si>
  <si>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</si>
  <si>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</si>
  <si>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</si>
  <si>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</si>
  <si>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</si>
  <si>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</si>
  <si>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</si>
  <si>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</si>
  <si>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</si>
  <si>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</si>
  <si>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</si>
  <si>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</si>
  <si>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</si>
  <si>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</si>
  <si>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</si>
  <si>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</si>
  <si>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</si>
  <si>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</si>
  <si>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</si>
  <si>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</si>
  <si>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</si>
  <si>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</si>
  <si>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</si>
  <si>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</si>
  <si>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</si>
  <si>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</si>
  <si>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</si>
  <si>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</si>
  <si>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</si>
  <si>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</si>
  <si>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</si>
  <si>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</si>
  <si>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</si>
  <si>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</si>
  <si>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</si>
  <si>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</si>
  <si>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</si>
  <si>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</si>
  <si>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</si>
  <si>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</si>
  <si>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</si>
  <si>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</si>
  <si>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</si>
  <si>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</si>
  <si>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</si>
  <si>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</si>
  <si>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</si>
  <si>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</si>
  <si>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</si>
  <si>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</si>
  <si>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</si>
  <si>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</si>
  <si>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</si>
  <si>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</si>
  <si>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</si>
  <si>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</si>
  <si>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</si>
  <si>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</si>
  <si>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</si>
  <si>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</si>
  <si>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</si>
  <si>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</si>
  <si>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</si>
  <si>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</si>
  <si>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</si>
  <si>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</si>
  <si>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</si>
  <si>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</si>
  <si>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</si>
  <si>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</si>
  <si>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</si>
  <si>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</si>
  <si>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</si>
  <si>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</si>
  <si>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</si>
  <si>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</si>
  <si>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</si>
  <si>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</si>
  <si>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</si>
  <si>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</si>
  <si>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</si>
  <si>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</si>
  <si>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</si>
  <si>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</si>
  <si>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</si>
  <si>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</si>
  <si>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</si>
  <si>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</si>
  <si>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</si>
  <si>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</si>
  <si>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</si>
  <si>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</si>
  <si>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</si>
  <si>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</si>
  <si>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</si>
  <si>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</si>
  <si>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</si>
  <si>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</si>
  <si>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</si>
  <si>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</si>
  <si>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</si>
  <si>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</si>
  <si>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</si>
  <si>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</si>
  <si>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</si>
  <si>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</si>
  <si>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</si>
  <si>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</si>
  <si>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</si>
  <si>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</si>
  <si>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</si>
  <si>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</si>
  <si>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</si>
  <si>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</si>
  <si>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</si>
  <si>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</si>
  <si>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</si>
  <si>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</si>
  <si>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</si>
  <si>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</si>
  <si>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</si>
  <si>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</si>
  <si>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</si>
  <si>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</si>
  <si>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</si>
  <si>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</si>
  <si>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</si>
  <si>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</si>
  <si>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</si>
  <si>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</si>
  <si>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</si>
  <si>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</si>
  <si>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</si>
  <si>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</si>
  <si>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</si>
  <si>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</si>
  <si>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</si>
  <si>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</si>
  <si>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</si>
  <si>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</si>
  <si>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</si>
  <si>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</si>
  <si>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</si>
  <si>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</si>
  <si>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</si>
  <si>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</si>
  <si>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</si>
  <si>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</si>
  <si>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</si>
  <si>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</si>
  <si>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</si>
  <si>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</si>
  <si>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</si>
  <si>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</si>
  <si>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</si>
  <si>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</si>
  <si>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</si>
  <si>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</si>
  <si>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</si>
  <si>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</si>
  <si>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</si>
  <si>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</si>
  <si>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</si>
  <si>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</si>
  <si>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</si>
  <si>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</si>
  <si>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</si>
  <si>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</si>
  <si>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</si>
  <si>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</si>
  <si>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</si>
  <si>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</si>
  <si>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</si>
  <si>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</si>
  <si>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</si>
  <si>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</si>
  <si>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</si>
  <si>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</si>
  <si>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</si>
  <si>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</si>
  <si>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</si>
  <si>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</si>
  <si>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</si>
  <si>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</si>
  <si>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</si>
  <si>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</si>
  <si>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</si>
  <si>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</si>
  <si>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</si>
  <si>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</si>
  <si>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</si>
  <si>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</si>
  <si>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</si>
  <si>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</si>
  <si>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</si>
  <si>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</si>
  <si>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</si>
  <si>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</si>
  <si>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</si>
  <si>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</si>
  <si>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</si>
  <si>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</si>
  <si>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</si>
  <si>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</si>
  <si>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</si>
  <si>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</si>
  <si>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</si>
  <si>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</si>
  <si>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</si>
  <si>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</si>
  <si>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</si>
  <si>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</si>
  <si>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</si>
  <si>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</si>
  <si>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</si>
  <si>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</si>
  <si>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</si>
  <si>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</si>
  <si>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</si>
  <si>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</si>
  <si>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</si>
  <si>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</si>
  <si>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</si>
  <si>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</si>
  <si>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</si>
  <si>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</si>
  <si>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</si>
  <si>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</si>
  <si>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</si>
  <si>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</si>
  <si>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</si>
  <si>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</si>
  <si>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</si>
  <si>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</si>
  <si>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</si>
  <si>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</si>
  <si>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</si>
  <si>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</si>
  <si>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</si>
  <si>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</si>
  <si>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</si>
  <si>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</si>
  <si>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</si>
  <si>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</si>
  <si>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</si>
  <si>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</si>
  <si>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</si>
  <si>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</si>
  <si>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</si>
  <si>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</si>
  <si>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</si>
  <si>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</si>
  <si>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</si>
  <si>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</si>
  <si>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</si>
  <si>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</si>
  <si>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</si>
  <si>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</si>
  <si>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</si>
  <si>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</si>
  <si>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</si>
  <si>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</si>
  <si>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</si>
  <si>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</si>
  <si>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</si>
  <si>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</si>
  <si>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</si>
  <si>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</si>
  <si>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</si>
  <si>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</si>
  <si>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</si>
  <si>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</si>
  <si>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</si>
  <si>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</si>
  <si>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</si>
  <si>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</si>
  <si>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</si>
  <si>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</si>
  <si>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</si>
  <si>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</si>
  <si>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</si>
  <si>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</si>
  <si>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</si>
  <si>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</si>
  <si>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</si>
  <si>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</si>
  <si>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</si>
  <si>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</si>
  <si>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</si>
  <si>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</si>
  <si>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</si>
  <si>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</si>
  <si>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</si>
  <si>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</si>
  <si>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</si>
  <si>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</si>
  <si>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</si>
  <si>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</si>
  <si>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</si>
  <si>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</si>
  <si>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</si>
  <si>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</si>
  <si>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</si>
  <si>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</si>
  <si>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</si>
  <si>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</si>
  <si>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</si>
  <si>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</si>
  <si>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</si>
  <si>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</si>
  <si>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</si>
  <si>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</si>
  <si>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</si>
  <si>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</si>
  <si>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</si>
  <si>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</si>
  <si>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</si>
  <si>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</si>
  <si>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</si>
  <si>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</si>
  <si>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</si>
  <si>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</si>
  <si>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</si>
  <si>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</si>
  <si>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</si>
  <si>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</si>
  <si>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</si>
  <si>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</si>
  <si>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</si>
  <si>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</si>
  <si>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</si>
  <si>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</si>
  <si>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</si>
  <si>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</si>
  <si>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</si>
  <si>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</si>
  <si>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</si>
  <si>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</si>
  <si>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</si>
  <si>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</si>
  <si>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</si>
  <si>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</si>
  <si>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</si>
  <si>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</si>
  <si>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</si>
  <si>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</si>
  <si>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</si>
  <si>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</si>
  <si>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</si>
  <si>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</si>
  <si>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</si>
  <si>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</si>
  <si>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</si>
  <si>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</si>
  <si>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</si>
  <si>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</si>
  <si>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</si>
  <si>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</si>
  <si>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</si>
  <si>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</si>
  <si>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</si>
  <si>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</si>
  <si>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</si>
  <si>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</si>
  <si>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</si>
  <si>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</si>
  <si>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</si>
  <si>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</si>
  <si>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</si>
  <si>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</si>
  <si>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</si>
  <si>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</si>
  <si>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</si>
  <si>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</si>
  <si>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</si>
  <si>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</si>
  <si>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</si>
  <si>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</si>
  <si>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</si>
  <si>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</si>
  <si>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</si>
  <si>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</si>
  <si>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</si>
  <si>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</si>
  <si>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</si>
  <si>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</si>
  <si>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</si>
  <si>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</si>
  <si>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</si>
  <si>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</si>
  <si>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</si>
  <si>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</si>
  <si>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</si>
  <si>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</si>
  <si>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</si>
  <si>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</si>
  <si>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</si>
  <si>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</si>
  <si>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</si>
  <si>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</si>
  <si>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</si>
  <si>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</si>
  <si>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</si>
  <si>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</si>
  <si>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</si>
  <si>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</si>
  <si>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</si>
  <si>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</si>
  <si>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</si>
  <si>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</si>
  <si>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</si>
  <si>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</si>
  <si>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</si>
  <si>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</si>
  <si>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</si>
  <si>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</si>
  <si>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</si>
  <si>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</si>
  <si>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</si>
  <si>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</si>
  <si>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</si>
  <si>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</si>
  <si>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</si>
  <si>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</si>
  <si>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</si>
  <si>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</si>
  <si>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</si>
  <si>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</si>
  <si>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</si>
  <si>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</si>
  <si>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</si>
  <si>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</si>
  <si>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</si>
  <si>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</si>
  <si>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</si>
  <si>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</si>
  <si>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</si>
  <si>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</si>
  <si>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</si>
  <si>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</si>
  <si>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</si>
  <si>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</si>
  <si>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</si>
  <si>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</si>
  <si>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</si>
  <si>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</si>
  <si>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</si>
  <si>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</si>
  <si>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</si>
  <si>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</si>
  <si>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</si>
  <si>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</si>
  <si>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</si>
  <si>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</si>
  <si>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</si>
  <si>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</si>
  <si>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</si>
  <si>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</si>
  <si>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</si>
  <si>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</si>
  <si>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</si>
  <si>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</si>
  <si>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</si>
  <si>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</si>
  <si>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</si>
  <si>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</si>
  <si>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</si>
  <si>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</si>
  <si>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</si>
  <si>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</si>
  <si>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</si>
  <si>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</si>
  <si>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</si>
  <si>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</si>
  <si>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</si>
  <si>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</si>
  <si>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</si>
  <si>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</si>
  <si>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</si>
  <si>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</si>
  <si>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</si>
  <si>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</si>
  <si>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</si>
  <si>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</si>
  <si>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</si>
  <si>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</si>
  <si>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</si>
  <si>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</si>
  <si>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</si>
  <si>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</si>
  <si>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</si>
  <si>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</si>
  <si>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</si>
  <si>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</si>
  <si>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</si>
  <si>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</si>
  <si>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</si>
  <si>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</si>
  <si>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</si>
  <si>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</si>
  <si>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</si>
  <si>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</si>
  <si>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</si>
  <si>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</si>
  <si>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</si>
  <si>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</si>
  <si>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</si>
  <si>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</si>
  <si>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</si>
  <si>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</si>
  <si>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</si>
  <si>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</si>
  <si>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</si>
  <si>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</si>
  <si>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</si>
  <si>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</si>
  <si>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</si>
  <si>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</si>
  <si>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</si>
  <si>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</si>
  <si>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</si>
  <si>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</si>
  <si>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</si>
  <si>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</si>
  <si>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</si>
  <si>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</si>
  <si>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</si>
  <si>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</si>
  <si>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</si>
  <si>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</si>
  <si>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</si>
  <si>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</si>
  <si>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</si>
  <si>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</si>
  <si>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</si>
  <si>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</si>
  <si>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</si>
  <si>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</si>
  <si>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</si>
  <si>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</si>
  <si>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</si>
  <si>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</si>
  <si>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</si>
  <si>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</si>
  <si>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</si>
  <si>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</si>
  <si>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</si>
  <si>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</si>
  <si>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</si>
  <si>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</si>
  <si>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</si>
  <si>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</si>
  <si>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</si>
  <si>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</si>
  <si>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</si>
  <si>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</si>
  <si>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</si>
  <si>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</si>
  <si>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</si>
  <si>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</si>
  <si>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</si>
  <si>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</si>
  <si>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</si>
  <si>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</si>
  <si>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</si>
  <si>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</si>
  <si>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</si>
  <si>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</si>
  <si>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</si>
  <si>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</si>
  <si>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</si>
  <si>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</si>
  <si>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</si>
  <si>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</si>
  <si>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</si>
  <si>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</si>
  <si>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</si>
  <si>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</si>
  <si>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</si>
  <si>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</si>
  <si>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</si>
  <si>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</si>
  <si>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</si>
  <si>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</si>
  <si>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</si>
  <si>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</si>
  <si>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</si>
  <si>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</si>
  <si>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</si>
  <si>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</si>
  <si>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</si>
  <si>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</si>
  <si>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</si>
  <si>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</si>
  <si>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</si>
  <si>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</si>
  <si>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</si>
  <si>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</si>
  <si>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</si>
  <si>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</si>
  <si>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</si>
  <si>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</si>
  <si>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</si>
  <si>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</si>
  <si>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</si>
  <si>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</si>
  <si>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</si>
  <si>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</si>
  <si>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</si>
  <si>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</si>
  <si>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</si>
  <si>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</si>
  <si>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</si>
  <si>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</si>
  <si>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</si>
  <si>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</si>
  <si>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</si>
  <si>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</si>
  <si>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</si>
  <si>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</si>
  <si>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</si>
  <si>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</si>
  <si>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</si>
  <si>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</si>
  <si>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</si>
  <si>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</si>
  <si>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</si>
  <si>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</si>
  <si>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</si>
  <si>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</si>
  <si>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</si>
  <si>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</si>
  <si>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</si>
  <si>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</si>
  <si>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</si>
  <si>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</si>
  <si>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</si>
  <si>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</si>
  <si>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</si>
  <si>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</si>
  <si>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</si>
  <si>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</si>
  <si>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</si>
  <si>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</si>
  <si>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</si>
  <si>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</si>
  <si>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</si>
  <si>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</si>
  <si>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</si>
  <si>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</si>
  <si>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</si>
  <si>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</si>
  <si>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</si>
  <si>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</si>
  <si>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</si>
  <si>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</si>
  <si>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</si>
  <si>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</si>
  <si>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</si>
  <si>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</si>
  <si>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</si>
  <si>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</si>
  <si>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</si>
  <si>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</si>
  <si>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</si>
  <si>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</si>
  <si>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</si>
  <si>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</si>
  <si>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</si>
  <si>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</si>
  <si>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</si>
  <si>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</si>
  <si>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</si>
  <si>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</si>
  <si>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</si>
  <si>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</si>
  <si>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</si>
  <si>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</si>
  <si>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</si>
  <si>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</si>
  <si>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</si>
  <si>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</si>
  <si>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</si>
  <si>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</si>
  <si>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</si>
  <si>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</si>
  <si>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</si>
  <si>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</si>
  <si>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</si>
  <si>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</si>
  <si>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</si>
  <si>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</si>
  <si>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</si>
  <si>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</si>
  <si>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</si>
  <si>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</si>
  <si>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</si>
  <si>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</si>
  <si>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</si>
  <si>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</si>
  <si>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</si>
  <si>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</si>
  <si>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</si>
  <si>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</si>
  <si>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</si>
  <si>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</si>
  <si>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</si>
  <si>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</si>
  <si>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</si>
  <si>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</si>
  <si>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</si>
  <si>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</si>
  <si>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</si>
  <si>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</si>
  <si>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</si>
  <si>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</si>
  <si>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</si>
  <si>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</si>
  <si>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</si>
  <si>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</si>
  <si>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</si>
  <si>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</si>
  <si>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</si>
  <si>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</si>
  <si>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</si>
  <si>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</si>
  <si>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</si>
  <si>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</si>
  <si>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</si>
  <si>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</si>
  <si>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</si>
  <si>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</si>
  <si>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</si>
  <si>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</si>
  <si>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</si>
  <si>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</si>
  <si>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</si>
  <si>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</si>
  <si>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</si>
  <si>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</si>
  <si>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</si>
  <si>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</si>
  <si>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</si>
  <si>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</si>
  <si>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</si>
  <si>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</si>
  <si>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</si>
  <si>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</si>
  <si>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</si>
  <si>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</si>
  <si>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</si>
  <si>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</si>
  <si>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</si>
  <si>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</si>
  <si>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</si>
  <si>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</si>
  <si>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</si>
  <si>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</si>
  <si>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</si>
  <si>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</si>
  <si>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</si>
  <si>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</si>
  <si>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</si>
  <si>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</si>
  <si>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</si>
  <si>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</si>
  <si>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</si>
  <si>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</si>
  <si>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</si>
  <si>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</si>
  <si>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</si>
  <si>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</si>
  <si>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</si>
  <si>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</si>
  <si>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</si>
  <si>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</si>
  <si>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</si>
  <si>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</si>
  <si>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</si>
  <si>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</si>
  <si>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</si>
  <si>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</si>
  <si>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</si>
  <si>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</si>
  <si>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</si>
  <si>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</si>
  <si>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</si>
  <si>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</si>
  <si>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</si>
  <si>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</si>
  <si>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</si>
  <si>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</si>
  <si>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</si>
  <si>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</si>
  <si>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</si>
  <si>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</si>
  <si>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</si>
  <si>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</si>
  <si>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</si>
  <si>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</si>
  <si>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</si>
  <si>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</si>
  <si>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</si>
  <si>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</si>
  <si>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</si>
  <si>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</si>
  <si>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</si>
  <si>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</si>
  <si>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</si>
  <si>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</si>
  <si>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</si>
  <si>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</si>
  <si>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</si>
  <si>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</si>
  <si>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</si>
  <si>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</si>
  <si>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</si>
  <si>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</si>
  <si>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</si>
  <si>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</si>
  <si>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</si>
  <si>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</si>
  <si>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</si>
  <si>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</si>
  <si>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</si>
  <si>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</si>
  <si>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</si>
  <si>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</si>
  <si>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</si>
  <si>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</si>
  <si>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</si>
  <si>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</si>
  <si>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</si>
  <si>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</si>
  <si>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</si>
  <si>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</si>
  <si>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</si>
  <si>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</si>
  <si>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</si>
  <si>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</si>
  <si>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</si>
  <si>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</si>
  <si>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</si>
  <si>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</si>
  <si>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</si>
  <si>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</si>
  <si>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</si>
  <si>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</si>
  <si>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</si>
  <si>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</si>
  <si>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</si>
  <si>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</si>
  <si>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</si>
  <si>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</si>
  <si>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</si>
  <si>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</si>
  <si>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</si>
  <si>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</si>
  <si>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</si>
  <si>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</si>
  <si>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</si>
  <si>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</si>
  <si>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</si>
  <si>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</si>
  <si>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</si>
  <si>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</si>
  <si>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</si>
  <si>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</si>
  <si>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</si>
  <si>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</si>
  <si>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</si>
  <si>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</si>
  <si>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</si>
  <si>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</si>
  <si>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</si>
  <si>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</si>
  <si>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</si>
  <si>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</si>
  <si>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</si>
  <si>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</si>
  <si>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</si>
  <si>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</si>
  <si>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</si>
  <si>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</si>
  <si>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</si>
  <si>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</si>
  <si>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</si>
  <si>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</si>
  <si>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</si>
  <si>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</si>
  <si>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</si>
  <si>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</si>
  <si>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</si>
  <si>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</si>
  <si>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</si>
  <si>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</si>
  <si>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</si>
  <si>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</si>
  <si>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</si>
  <si>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</si>
  <si>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</si>
  <si>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</si>
  <si>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</si>
  <si>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</si>
  <si>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</si>
  <si>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</si>
  <si>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</si>
  <si>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</si>
  <si>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</si>
  <si>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</si>
  <si>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</si>
  <si>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</si>
  <si>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</si>
  <si>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</si>
  <si>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</si>
  <si>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</si>
  <si>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</si>
  <si>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</si>
  <si>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</si>
  <si>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</si>
  <si>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</si>
  <si>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</si>
  <si>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</si>
  <si>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</si>
  <si>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</si>
  <si>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</si>
  <si>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</si>
  <si>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</si>
  <si>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</si>
  <si>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</si>
  <si>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</si>
  <si>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</si>
  <si>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</si>
  <si>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</si>
  <si>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</si>
  <si>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</si>
  <si>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</si>
  <si>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</si>
  <si>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</si>
  <si>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</si>
  <si>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</si>
  <si>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</si>
  <si>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</si>
  <si>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</si>
  <si>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</si>
  <si>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</si>
  <si>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</si>
  <si>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</si>
  <si>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</si>
  <si>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</si>
  <si>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</si>
  <si>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</si>
  <si>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</si>
  <si>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</si>
  <si>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</si>
  <si>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</si>
  <si>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</si>
  <si>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</si>
  <si>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</si>
  <si>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</si>
  <si>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</si>
  <si>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</si>
  <si>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</si>
  <si>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</si>
  <si>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</si>
  <si>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</si>
  <si>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</si>
  <si>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</si>
  <si>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</si>
  <si>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</si>
  <si>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</si>
  <si>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</si>
  <si>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</si>
  <si>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</si>
  <si>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</si>
  <si>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</si>
  <si>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</si>
  <si>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</si>
  <si>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</si>
  <si>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</si>
  <si>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</si>
  <si>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</si>
  <si>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</si>
  <si>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</si>
  <si>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</si>
  <si>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</si>
  <si>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</si>
  <si>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</si>
  <si>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</si>
  <si>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</si>
  <si>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</si>
  <si>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</si>
  <si>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</si>
  <si>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</si>
  <si>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</si>
  <si>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</si>
  <si>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</si>
  <si>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</si>
  <si>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</si>
  <si>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</si>
  <si>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</si>
  <si>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</si>
  <si>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</si>
  <si>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</si>
  <si>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</si>
  <si>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</si>
  <si>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</si>
  <si>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</si>
  <si>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</si>
  <si>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</si>
  <si>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</si>
  <si>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</si>
  <si>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</si>
  <si>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</si>
  <si>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</si>
  <si>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</si>
  <si>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</si>
  <si>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</si>
  <si>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</si>
  <si>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</si>
  <si>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</si>
  <si>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</si>
  <si>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</si>
  <si>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</si>
  <si>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</si>
  <si>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</si>
  <si>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</si>
  <si>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</si>
  <si>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</si>
  <si>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</si>
  <si>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</si>
  <si>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</si>
  <si>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</si>
  <si>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</si>
  <si>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</si>
  <si>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</si>
  <si>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</si>
  <si>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</si>
  <si>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</si>
  <si>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</si>
  <si>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</si>
  <si>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</si>
  <si>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</si>
  <si>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</si>
  <si>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</si>
  <si>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</si>
  <si>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</si>
  <si>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</si>
  <si>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</si>
  <si>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</si>
  <si>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</si>
  <si>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</si>
  <si>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</si>
  <si>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</si>
  <si>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</si>
  <si>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</si>
  <si>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</si>
  <si>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</si>
  <si>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</si>
  <si>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</si>
  <si>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</si>
  <si>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</si>
  <si>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</si>
  <si>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</si>
  <si>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</si>
  <si>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</si>
  <si>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</si>
  <si>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</si>
  <si>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</si>
  <si>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</si>
  <si>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</si>
  <si>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</si>
  <si>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</si>
  <si>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</si>
  <si>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</si>
  <si>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</si>
  <si>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</si>
  <si>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</si>
  <si>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</si>
  <si>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</si>
  <si>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</si>
  <si>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</si>
  <si>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</si>
  <si>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</si>
  <si>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</si>
  <si>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</si>
  <si>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</si>
  <si>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</si>
  <si>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</si>
  <si>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</si>
  <si>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</si>
  <si>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</si>
  <si>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</si>
  <si>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</si>
  <si>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</si>
  <si>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</si>
  <si>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</si>
  <si>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</si>
  <si>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</si>
  <si>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</si>
  <si>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</si>
  <si>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</si>
  <si>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</si>
  <si>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</si>
  <si>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</si>
  <si>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</si>
  <si>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</si>
  <si>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</si>
  <si>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</si>
  <si>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</si>
  <si>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</si>
  <si>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</si>
  <si>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</si>
  <si>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</si>
  <si>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</si>
  <si>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</si>
  <si>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</si>
  <si>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</si>
  <si>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</si>
  <si>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</si>
  <si>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</si>
  <si>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</si>
  <si>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</si>
  <si>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</si>
  <si>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</si>
  <si>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</si>
  <si>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</si>
  <si>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</si>
  <si>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</si>
  <si>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</si>
  <si>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</si>
  <si>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</si>
  <si>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</si>
  <si>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</si>
  <si>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</si>
  <si>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</si>
  <si>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</si>
  <si>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</si>
  <si>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</si>
  <si>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</si>
  <si>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</si>
  <si>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</si>
  <si>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</si>
  <si>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</si>
  <si>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</si>
  <si>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</si>
  <si>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</si>
  <si>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</si>
  <si>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</si>
  <si>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</si>
  <si>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</si>
  <si>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</si>
  <si>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</si>
  <si>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</si>
  <si>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</si>
  <si>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</si>
  <si>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</si>
  <si>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</si>
  <si>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</si>
  <si>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</si>
  <si>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</si>
  <si>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</si>
  <si>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</si>
  <si>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</si>
  <si>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</si>
  <si>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</si>
  <si>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</si>
  <si>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</si>
  <si>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</si>
  <si>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</si>
  <si>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</si>
  <si>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</si>
  <si>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</si>
  <si>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</si>
  <si>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</si>
  <si>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</si>
  <si>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</si>
  <si>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</si>
  <si>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</si>
  <si>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</si>
  <si>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</si>
  <si>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</si>
  <si>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</si>
  <si>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</si>
  <si>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</si>
  <si>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</si>
  <si>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</si>
  <si>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</si>
  <si>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</si>
  <si>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</si>
  <si>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</si>
  <si>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</si>
  <si>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</si>
  <si>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</si>
  <si>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</si>
  <si>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</si>
  <si>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</si>
  <si>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</si>
  <si>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</si>
  <si>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</si>
  <si>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</si>
  <si>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</si>
  <si>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</si>
  <si>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</si>
  <si>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</si>
  <si>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</si>
  <si>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</si>
  <si>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</si>
  <si>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</si>
  <si>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</si>
  <si>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</si>
  <si>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</si>
  <si>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</si>
  <si>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</si>
  <si>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</si>
  <si>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</si>
  <si>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</si>
  <si>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</si>
  <si>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</si>
  <si>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</si>
  <si>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</si>
  <si>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</si>
  <si>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</si>
  <si>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</si>
  <si>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</si>
  <si>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</si>
  <si>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</si>
  <si>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</si>
  <si>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</si>
  <si>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</si>
  <si>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</si>
  <si>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</si>
  <si>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</si>
  <si>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</si>
  <si>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</si>
  <si>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</si>
  <si>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</si>
  <si>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</si>
  <si>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</si>
  <si>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</si>
  <si>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</si>
  <si>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</si>
  <si>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</si>
  <si>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</si>
  <si>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</si>
  <si>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</si>
  <si>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</si>
  <si>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</si>
  <si>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</si>
  <si>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</si>
  <si>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</si>
  <si>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</si>
  <si>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</si>
  <si>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</si>
  <si>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</si>
  <si>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</si>
  <si>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</si>
  <si>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</si>
  <si>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</si>
  <si>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</si>
  <si>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</si>
  <si>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</si>
  <si>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</si>
  <si>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</si>
  <si>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</si>
  <si>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</si>
  <si>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</si>
  <si>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</si>
  <si>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</si>
  <si>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</si>
  <si>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</si>
  <si>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</si>
  <si>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</si>
  <si>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</si>
  <si>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</si>
  <si>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</si>
  <si>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</si>
  <si>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</si>
  <si>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</si>
  <si>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</si>
  <si>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</si>
  <si>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</si>
  <si>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</si>
  <si>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</si>
  <si>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</si>
  <si>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</si>
  <si>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</si>
  <si>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</si>
  <si>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</si>
  <si>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</si>
  <si>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</si>
  <si>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</si>
  <si>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</si>
  <si>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</si>
  <si>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</si>
  <si>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</si>
  <si>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</si>
  <si>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</si>
  <si>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</si>
  <si>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</si>
  <si>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</si>
  <si>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</si>
  <si>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</si>
  <si>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</si>
  <si>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</si>
  <si>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</si>
  <si>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</si>
  <si>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</si>
  <si>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</si>
  <si>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</si>
  <si>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</si>
  <si>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</si>
  <si>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</si>
  <si>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</si>
  <si>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</si>
  <si>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</si>
  <si>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</si>
  <si>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</si>
  <si>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</si>
  <si>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</si>
  <si>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</si>
  <si>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</si>
  <si>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</si>
  <si>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</si>
  <si>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</si>
  <si>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</si>
  <si>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</si>
  <si>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</si>
  <si>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</si>
  <si>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</si>
  <si>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</si>
  <si>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</si>
  <si>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</si>
  <si>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</si>
  <si>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</si>
  <si>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</si>
  <si>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</si>
  <si>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</si>
  <si>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</si>
  <si>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</si>
  <si>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</si>
  <si>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</si>
  <si>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</si>
  <si>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</si>
  <si>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</si>
  <si>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</si>
  <si>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</si>
  <si>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</si>
  <si>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</si>
  <si>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</si>
  <si>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</si>
  <si>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</si>
  <si>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</si>
  <si>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</si>
  <si>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</si>
  <si>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</si>
  <si>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</si>
  <si>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</si>
  <si>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</si>
  <si>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</si>
  <si>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</si>
  <si>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</si>
  <si>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</si>
  <si>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</si>
  <si>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</si>
  <si>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</si>
  <si>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</si>
  <si>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</si>
  <si>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</si>
  <si>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</si>
  <si>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</si>
  <si>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</si>
  <si>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</si>
  <si>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</si>
  <si>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</si>
  <si>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</si>
  <si>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</si>
  <si>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</si>
  <si>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</si>
  <si>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</si>
  <si>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</si>
  <si>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</si>
  <si>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</si>
  <si>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</si>
  <si>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</si>
  <si>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</si>
  <si>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</si>
  <si>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</si>
  <si>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</si>
  <si>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</si>
  <si>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</si>
  <si>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</si>
  <si>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</si>
  <si>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</si>
  <si>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</si>
  <si>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</si>
  <si>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</si>
  <si>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</si>
  <si>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</si>
  <si>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</si>
  <si>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</si>
  <si>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</si>
  <si>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</si>
  <si>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</si>
  <si>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</si>
  <si>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</si>
  <si>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</si>
  <si>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</si>
  <si>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</si>
  <si>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</si>
  <si>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</si>
  <si>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</si>
  <si>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</si>
  <si>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</si>
  <si>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</si>
  <si>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</si>
  <si>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</si>
  <si>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</si>
  <si>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</si>
  <si>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</si>
  <si>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</si>
  <si>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</si>
  <si>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</si>
  <si>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</si>
  <si>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</si>
  <si>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</si>
  <si>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</si>
  <si>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</si>
  <si>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</si>
  <si>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</si>
  <si>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</si>
  <si>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</si>
  <si>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</si>
  <si>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</si>
  <si>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</si>
  <si>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</si>
  <si>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</si>
  <si>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</si>
  <si>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</si>
  <si>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</si>
  <si>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</si>
  <si>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</si>
  <si>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</si>
  <si>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</si>
  <si>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</si>
  <si>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</si>
  <si>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</si>
  <si>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</si>
  <si>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</si>
  <si>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</si>
  <si>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</si>
  <si>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</si>
  <si>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</si>
  <si>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</si>
  <si>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</si>
  <si>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</si>
  <si>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</si>
  <si>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</si>
  <si>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</si>
  <si>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</si>
  <si>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</si>
  <si>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</si>
  <si>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</si>
  <si>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</si>
  <si>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</si>
  <si>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</si>
  <si>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</si>
  <si>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</si>
  <si>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</si>
  <si>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</si>
  <si>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</si>
  <si>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</si>
  <si>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</si>
  <si>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</si>
  <si>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</si>
  <si>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</si>
  <si>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</si>
  <si>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</si>
  <si>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</si>
  <si>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</si>
  <si>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</si>
  <si>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</si>
  <si>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</si>
  <si>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</si>
  <si>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</si>
  <si>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</si>
  <si>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</si>
  <si>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</si>
  <si>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</si>
  <si>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</si>
  <si>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</si>
  <si>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</si>
  <si>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</si>
  <si>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</si>
  <si>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</si>
  <si>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</si>
  <si>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</si>
  <si>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</si>
  <si>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</si>
  <si>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</si>
  <si>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</si>
  <si>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</si>
  <si>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</si>
  <si>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</si>
  <si>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</si>
  <si>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</si>
  <si>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</si>
  <si>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</si>
  <si>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</si>
  <si>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</si>
  <si>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</si>
  <si>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</si>
  <si>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</si>
  <si>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</si>
  <si>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</si>
  <si>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</si>
  <si>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</si>
  <si>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</si>
  <si>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</si>
  <si>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</si>
  <si>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</si>
  <si>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</si>
  <si>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</si>
  <si>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</si>
  <si>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</si>
  <si>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</si>
  <si>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</si>
  <si>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</si>
  <si>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</si>
  <si>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</si>
  <si>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</si>
  <si>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</si>
  <si>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</si>
  <si>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</si>
  <si>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</si>
  <si>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</si>
  <si>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</si>
  <si>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</si>
  <si>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</si>
  <si>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</si>
  <si>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</si>
  <si>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</si>
  <si>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</si>
  <si>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</si>
  <si>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</si>
  <si>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</si>
  <si>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</si>
  <si>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</si>
  <si>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</si>
  <si>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</si>
  <si>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</si>
  <si>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</si>
  <si>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</si>
  <si>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</si>
  <si>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</si>
  <si>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</si>
  <si>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</si>
  <si>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</si>
  <si>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</si>
  <si>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</si>
  <si>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</si>
  <si>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</si>
  <si>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</si>
  <si>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</si>
  <si>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</si>
  <si>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</si>
  <si>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</si>
  <si>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</si>
  <si>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</si>
  <si>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</si>
  <si>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</si>
  <si>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</si>
  <si>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</si>
  <si>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</si>
  <si>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</si>
  <si>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</si>
  <si>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</si>
  <si>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</si>
  <si>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</si>
  <si>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</si>
  <si>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</si>
  <si>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</si>
  <si>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</si>
  <si>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</si>
  <si>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</si>
  <si>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</si>
  <si>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</si>
  <si>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</si>
  <si>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</si>
  <si>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</si>
  <si>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</si>
  <si>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</si>
  <si>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</si>
  <si>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</si>
  <si>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</si>
  <si>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</si>
  <si>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</si>
  <si>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</si>
  <si>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</si>
  <si>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</si>
  <si>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</si>
  <si>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</si>
  <si>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</si>
  <si>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</si>
  <si>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</si>
  <si>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</si>
  <si>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</si>
  <si>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</si>
  <si>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</si>
  <si>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</si>
  <si>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</si>
  <si>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</si>
  <si>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</si>
  <si>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</si>
  <si>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</si>
  <si>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</si>
  <si>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</si>
  <si>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</si>
  <si>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</si>
  <si>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</si>
  <si>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</si>
  <si>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</si>
  <si>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</si>
  <si>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</si>
  <si>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</si>
  <si>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</si>
  <si>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</si>
  <si>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</si>
  <si>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</si>
  <si>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</si>
  <si>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</si>
  <si>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</si>
  <si>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</si>
  <si>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</si>
  <si>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</si>
  <si>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</si>
  <si>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</si>
  <si>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</si>
  <si>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</si>
  <si>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</si>
  <si>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</si>
  <si>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</si>
  <si>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</si>
  <si>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</si>
  <si>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</si>
  <si>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</si>
  <si>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</si>
  <si>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</si>
  <si>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</si>
  <si>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</si>
  <si>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</si>
  <si>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</si>
  <si>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</si>
  <si>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</si>
  <si>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</si>
  <si>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</si>
  <si>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</si>
  <si>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</si>
  <si>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</si>
  <si>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</si>
  <si>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</si>
  <si>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</si>
  <si>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</si>
  <si>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</si>
  <si>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</si>
  <si>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</si>
  <si>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</si>
  <si>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</si>
  <si>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</si>
  <si>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</si>
  <si>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</si>
  <si>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</si>
  <si>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</si>
  <si>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</si>
  <si>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</si>
  <si>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</si>
  <si>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</si>
  <si>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</si>
  <si>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</si>
  <si>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</si>
  <si>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</si>
  <si>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</si>
  <si>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</si>
  <si>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</si>
  <si>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</si>
  <si>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</si>
  <si>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</si>
  <si>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</si>
  <si>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</si>
  <si>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</si>
  <si>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</si>
  <si>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</si>
  <si>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</si>
  <si>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</si>
  <si>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</si>
  <si>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</si>
  <si>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</si>
  <si>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</si>
  <si>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</si>
  <si>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</si>
  <si>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</si>
  <si>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</si>
  <si>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</si>
  <si>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</si>
  <si>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</si>
  <si>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</si>
  <si>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</si>
  <si>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</si>
  <si>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</si>
  <si>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</si>
  <si>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</si>
  <si>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</si>
  <si>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</si>
  <si>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</si>
  <si>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</si>
  <si>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</si>
  <si>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</si>
  <si>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</si>
  <si>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</si>
  <si>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</si>
  <si>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</si>
  <si>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</si>
  <si>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</si>
  <si>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</si>
  <si>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</si>
  <si>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</si>
  <si>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</si>
  <si>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</si>
  <si>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</si>
  <si>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</si>
  <si>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</si>
  <si>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</si>
  <si>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</si>
  <si>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</si>
  <si>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</si>
  <si>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</si>
  <si>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</si>
  <si>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</si>
  <si>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</si>
  <si>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</si>
  <si>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</si>
  <si>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</si>
  <si>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</si>
  <si>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</si>
  <si>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</si>
  <si>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</si>
  <si>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</si>
  <si>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</si>
  <si>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</si>
  <si>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</si>
  <si>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</si>
  <si>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</si>
  <si>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</si>
  <si>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</si>
  <si>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</si>
  <si>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</si>
  <si>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</si>
  <si>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</si>
  <si>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</si>
  <si>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</si>
  <si>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</si>
  <si>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</si>
  <si>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</si>
  <si>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</si>
  <si>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</si>
  <si>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</si>
  <si>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</si>
  <si>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</si>
  <si>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</si>
  <si>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</si>
  <si>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</si>
  <si>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</si>
  <si>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</si>
  <si>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</si>
  <si>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</si>
  <si>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</si>
  <si>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</si>
  <si>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</si>
  <si>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</si>
  <si>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</si>
  <si>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</si>
  <si>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</si>
  <si>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</si>
  <si>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</si>
  <si>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</si>
  <si>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</si>
  <si>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</si>
  <si>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</si>
  <si>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</si>
  <si>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</si>
  <si>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</si>
  <si>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</si>
  <si>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</si>
  <si>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</si>
  <si>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</si>
  <si>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</si>
  <si>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</si>
  <si>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</si>
  <si>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</si>
  <si>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</si>
  <si>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</si>
  <si>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</si>
  <si>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</si>
  <si>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</si>
  <si>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</si>
  <si>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</si>
  <si>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</si>
  <si>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</si>
  <si>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</si>
  <si>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</si>
  <si>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</si>
  <si>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</si>
  <si>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</si>
  <si>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</si>
  <si>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</si>
  <si>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</si>
  <si>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</si>
  <si>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</si>
  <si>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</si>
  <si>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</si>
  <si>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</si>
  <si>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</si>
  <si>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</si>
  <si>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</si>
  <si>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</si>
  <si>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</si>
  <si>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</si>
  <si>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</si>
  <si>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</si>
  <si>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</si>
  <si>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</si>
  <si>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</si>
  <si>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</si>
  <si>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</si>
  <si>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</si>
  <si>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</si>
  <si>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</si>
  <si>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</si>
  <si>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</si>
  <si>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</si>
  <si>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</si>
  <si>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</si>
  <si>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</si>
  <si>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</si>
  <si>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</si>
  <si>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</si>
  <si>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</si>
  <si>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</si>
  <si>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</si>
  <si>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</si>
  <si>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</si>
  <si>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</si>
  <si>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</si>
  <si>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</si>
  <si>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</si>
  <si>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</si>
  <si>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</si>
  <si>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</si>
  <si>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</si>
  <si>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</si>
  <si>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</si>
  <si>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</si>
  <si>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</si>
  <si>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</si>
  <si>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</si>
  <si>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</si>
  <si>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</si>
  <si>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</si>
  <si>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</si>
  <si>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</si>
  <si>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</si>
  <si>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</si>
  <si>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</si>
  <si>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</si>
  <si>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</si>
  <si>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</si>
  <si>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</si>
  <si>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</si>
  <si>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</si>
  <si>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</si>
  <si>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</si>
  <si>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</si>
  <si>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</si>
  <si>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</si>
  <si>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</si>
  <si>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</si>
  <si>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</si>
  <si>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</si>
  <si>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</si>
  <si>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</si>
  <si>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</si>
  <si>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</si>
  <si>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</si>
  <si>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</si>
  <si>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</si>
  <si>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</si>
  <si>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</si>
  <si>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</si>
  <si>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</si>
  <si>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</si>
  <si>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</si>
  <si>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</si>
  <si>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</si>
  <si>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</si>
  <si>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</si>
  <si>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</si>
  <si>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</si>
  <si>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</si>
  <si>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</si>
  <si>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</si>
  <si>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</si>
  <si>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</si>
  <si>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</si>
  <si>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</si>
  <si>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</si>
  <si>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</si>
  <si>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</si>
  <si>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</si>
  <si>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</si>
  <si>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</si>
  <si>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</si>
  <si>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</si>
  <si>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</si>
  <si>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</si>
  <si>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</si>
  <si>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</si>
  <si>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</si>
  <si>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</si>
  <si>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</si>
  <si>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</si>
  <si>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</si>
  <si>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</si>
  <si>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</si>
  <si>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</si>
  <si>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</si>
  <si>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</si>
  <si>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</si>
  <si>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</si>
  <si>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</si>
  <si>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</si>
  <si>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</si>
  <si>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</si>
  <si>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</si>
  <si>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</si>
  <si>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</si>
  <si>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</si>
  <si>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</si>
  <si>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</si>
  <si>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</si>
  <si>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</si>
  <si>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</si>
  <si>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</si>
  <si>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</si>
  <si>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</si>
  <si>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</si>
  <si>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</si>
  <si>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</si>
  <si>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</si>
  <si>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</si>
  <si>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</si>
  <si>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</si>
  <si>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</si>
  <si>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</si>
  <si>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</si>
  <si>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</si>
  <si>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</si>
  <si>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</si>
  <si>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</si>
  <si>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</si>
  <si>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</si>
  <si>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</si>
  <si>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</si>
  <si>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</si>
  <si>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</si>
  <si>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</si>
  <si>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</si>
  <si>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</si>
  <si>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</si>
  <si>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</si>
  <si>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</si>
  <si>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</si>
  <si>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</si>
  <si>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</si>
  <si>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</si>
  <si>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</si>
  <si>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</si>
  <si>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</si>
  <si>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</si>
  <si>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</si>
  <si>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</si>
  <si>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</si>
  <si>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</si>
  <si>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</si>
  <si>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</si>
  <si>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</si>
  <si>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</si>
  <si>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</si>
  <si>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</si>
  <si>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</si>
  <si>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</si>
  <si>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</si>
  <si>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</si>
  <si>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</si>
  <si>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</si>
  <si>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</si>
  <si>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</si>
  <si>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</si>
  <si>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</si>
  <si>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</si>
  <si>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</si>
  <si>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</si>
  <si>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</si>
  <si>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</si>
  <si>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</si>
  <si>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</si>
  <si>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</si>
  <si>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</si>
  <si>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</si>
  <si>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</si>
  <si>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</si>
  <si>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</si>
  <si>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</si>
  <si>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</si>
  <si>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</si>
  <si>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</si>
  <si>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</si>
  <si>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</si>
  <si>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</si>
  <si>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</si>
  <si>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</si>
  <si>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</si>
  <si>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</si>
  <si>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</si>
  <si>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</si>
  <si>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</si>
  <si>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</si>
  <si>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</si>
  <si>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</si>
  <si>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</si>
  <si>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</si>
  <si>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</si>
  <si>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</si>
  <si>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</si>
  <si>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</si>
  <si>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</si>
  <si>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</si>
  <si>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</si>
  <si>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</si>
  <si>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</si>
  <si>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</si>
  <si>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</si>
  <si>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</si>
  <si>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</si>
  <si>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</si>
  <si>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</si>
  <si>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</si>
  <si>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</si>
  <si>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</si>
  <si>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</si>
  <si>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</si>
  <si>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</si>
  <si>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</si>
  <si>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</si>
  <si>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</si>
  <si>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</si>
  <si>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</si>
  <si>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</si>
  <si>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</si>
  <si>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</si>
  <si>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</si>
  <si>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</si>
  <si>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</si>
  <si>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</si>
  <si>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</si>
  <si>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</si>
  <si>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</si>
  <si>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</si>
  <si>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</si>
  <si>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</si>
  <si>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</si>
  <si>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</si>
  <si>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</si>
  <si>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</si>
  <si>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</si>
  <si>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</si>
  <si>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</si>
  <si>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</si>
  <si>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</si>
  <si>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</si>
  <si>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</si>
  <si>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</si>
  <si>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</si>
  <si>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</si>
  <si>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</si>
  <si>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</si>
  <si>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</si>
  <si>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</si>
  <si>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</si>
  <si>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</si>
  <si>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</si>
  <si>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</si>
  <si>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</si>
  <si>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</si>
  <si>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</si>
  <si>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</si>
  <si>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</si>
  <si>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</si>
  <si>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</si>
  <si>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</si>
  <si>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</si>
  <si>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</si>
  <si>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</si>
  <si>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</si>
  <si>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</si>
  <si>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</si>
  <si>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</si>
  <si>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</si>
  <si>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</si>
  <si>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</si>
  <si>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</si>
  <si>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</si>
  <si>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</si>
  <si>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</si>
  <si>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</si>
  <si>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</si>
  <si>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</si>
  <si>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</si>
  <si>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</si>
  <si>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</si>
  <si>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</si>
  <si>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</si>
  <si>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</si>
  <si>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</si>
  <si>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</si>
  <si>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</si>
  <si>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</si>
  <si>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</si>
  <si>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</si>
  <si>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</si>
  <si>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</si>
  <si>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</si>
  <si>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</si>
  <si>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</si>
  <si>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</si>
  <si>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</si>
  <si>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</si>
  <si>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</si>
  <si>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</si>
  <si>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</si>
  <si>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</si>
  <si>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</si>
  <si>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</si>
  <si>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</si>
  <si>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</si>
  <si>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</si>
  <si>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</si>
  <si>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</si>
  <si>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</si>
  <si>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</si>
  <si>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</si>
  <si>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</si>
  <si>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</si>
  <si>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</si>
  <si>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</si>
  <si>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</si>
  <si>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</si>
  <si>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</si>
  <si>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</si>
  <si>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</si>
  <si>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</si>
  <si>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</si>
  <si>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</si>
  <si>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</si>
  <si>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</si>
  <si>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</si>
  <si>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</si>
  <si>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</si>
  <si>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</si>
  <si>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</si>
  <si>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</si>
  <si>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</si>
  <si>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</si>
  <si>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</si>
  <si>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</si>
  <si>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</si>
  <si>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</si>
  <si>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</si>
  <si>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</si>
  <si>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</si>
  <si>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</si>
  <si>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</si>
  <si>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</si>
  <si>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</si>
  <si>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</si>
  <si>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</si>
  <si>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</si>
  <si>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</si>
  <si>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</si>
  <si>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</si>
  <si>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</si>
  <si>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</si>
  <si>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</si>
  <si>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</si>
  <si>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</si>
  <si>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</si>
  <si>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</si>
  <si>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</si>
  <si>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</si>
  <si>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</si>
  <si>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</si>
  <si>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</si>
  <si>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</si>
  <si>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</si>
  <si>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</si>
  <si>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</si>
  <si>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</si>
  <si>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</si>
  <si>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</si>
  <si>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</si>
  <si>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</si>
  <si>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</si>
  <si>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</si>
  <si>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</si>
  <si>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</si>
  <si>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</si>
  <si>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</si>
  <si>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</si>
  <si>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</si>
  <si>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</si>
  <si>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</si>
  <si>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</si>
  <si>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</si>
  <si>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</si>
  <si>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</si>
  <si>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</si>
  <si>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</si>
  <si>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</si>
  <si>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</si>
  <si>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</si>
  <si>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</si>
  <si>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</si>
  <si>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</si>
  <si>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</si>
  <si>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</si>
  <si>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</si>
  <si>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</si>
  <si>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</si>
  <si>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</si>
  <si>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</si>
  <si>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</si>
  <si>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</si>
  <si>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</si>
  <si>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</si>
  <si>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</si>
  <si>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</si>
  <si>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</si>
  <si>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</si>
  <si>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</si>
  <si>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</si>
  <si>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</si>
  <si>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</si>
  <si>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</si>
  <si>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</si>
  <si>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</si>
  <si>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</si>
  <si>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</si>
  <si>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</si>
  <si>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</si>
  <si>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</si>
  <si>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</si>
  <si>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</si>
  <si>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</si>
  <si>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</si>
  <si>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</si>
  <si>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</si>
  <si>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</si>
  <si>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</si>
  <si>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</si>
  <si>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</si>
  <si>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</si>
  <si>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</si>
  <si>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</si>
  <si>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</si>
  <si>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</si>
  <si>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</si>
  <si>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</si>
  <si>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</si>
  <si>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</si>
  <si>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</si>
  <si>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</si>
  <si>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</si>
  <si>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</si>
  <si>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</si>
  <si>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</si>
  <si>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</si>
  <si>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</si>
  <si>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</si>
  <si>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</si>
  <si>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</si>
  <si>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</si>
  <si>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</si>
  <si>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</si>
  <si>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</si>
  <si>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</si>
  <si>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</si>
  <si>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</si>
  <si>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</si>
  <si>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</si>
  <si>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</si>
  <si>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</si>
  <si>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</si>
  <si>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</si>
  <si>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</si>
  <si>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</si>
  <si>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</si>
  <si>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</si>
  <si>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</si>
  <si>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</si>
  <si>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</si>
  <si>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</si>
  <si>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</si>
  <si>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</si>
  <si>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</si>
  <si>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</si>
  <si>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</si>
  <si>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</si>
  <si>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</si>
  <si>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</si>
  <si>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</si>
  <si>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</si>
  <si>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</si>
  <si>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</si>
  <si>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</si>
  <si>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</si>
  <si>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</si>
  <si>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</si>
  <si>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</si>
  <si>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</si>
  <si>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</si>
  <si>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</si>
  <si>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</si>
  <si>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</si>
  <si>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</si>
  <si>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</si>
  <si>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</si>
  <si>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</si>
  <si>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</si>
  <si>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</si>
  <si>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</si>
  <si>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</si>
  <si>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</si>
  <si>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</si>
  <si>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</si>
  <si>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</si>
  <si>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</si>
  <si>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</si>
  <si>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</si>
  <si>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</si>
  <si>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</si>
  <si>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</si>
  <si>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</si>
  <si>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</si>
  <si>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</si>
  <si>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</si>
  <si>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</si>
  <si>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</si>
  <si>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</si>
  <si>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</si>
  <si>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</si>
  <si>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</si>
  <si>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</si>
  <si>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</si>
  <si>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</si>
  <si>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</si>
  <si>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</si>
  <si>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</si>
  <si>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</si>
  <si>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</si>
  <si>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</si>
  <si>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</si>
  <si>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</si>
  <si>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</si>
  <si>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</si>
  <si>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</si>
  <si>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</si>
  <si>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</si>
  <si>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</si>
  <si>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</si>
  <si>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</si>
  <si>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</si>
  <si>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</si>
  <si>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</si>
  <si>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</si>
  <si>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</si>
  <si>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</si>
  <si>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</si>
  <si>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</si>
  <si>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</si>
  <si>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</si>
  <si>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</si>
  <si>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</si>
  <si>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</si>
  <si>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</si>
  <si>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</si>
  <si>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</si>
  <si>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</si>
  <si>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</si>
  <si>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</si>
  <si>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</si>
  <si>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</si>
  <si>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</si>
  <si>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</si>
  <si>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</si>
  <si>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</si>
  <si>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</si>
  <si>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</si>
  <si>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</si>
  <si>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</si>
  <si>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</si>
  <si>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</si>
  <si>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</si>
  <si>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</si>
  <si>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</si>
  <si>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</si>
  <si>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</si>
  <si>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</si>
  <si>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</si>
  <si>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</si>
  <si>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</si>
  <si>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</si>
  <si>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</si>
  <si>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</si>
  <si>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</si>
  <si>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</si>
  <si>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</si>
  <si>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</si>
  <si>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</si>
  <si>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</si>
  <si>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</si>
  <si>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</si>
  <si>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</si>
  <si>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</si>
  <si>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</si>
  <si>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</si>
  <si>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</si>
  <si>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</si>
  <si>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</si>
  <si>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</si>
  <si>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</si>
  <si>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</si>
  <si>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</si>
  <si>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</si>
  <si>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</si>
  <si>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</si>
  <si>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</si>
  <si>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</si>
  <si>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</si>
  <si>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</si>
  <si>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</si>
  <si>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</si>
  <si>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</si>
  <si>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</si>
  <si>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</si>
  <si>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</si>
  <si>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</si>
  <si>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</si>
  <si>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</si>
  <si>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</si>
  <si>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</si>
  <si>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</si>
  <si>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</si>
  <si>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</si>
  <si>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</si>
  <si>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</si>
  <si>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</si>
  <si>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</si>
  <si>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</si>
  <si>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</si>
  <si>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</si>
  <si>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</si>
  <si>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</si>
  <si>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</si>
  <si>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</si>
  <si>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</si>
  <si>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</si>
  <si>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</si>
  <si>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</si>
  <si>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</si>
  <si>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</si>
  <si>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</si>
  <si>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</si>
  <si>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</si>
  <si>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</si>
  <si>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</si>
  <si>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</si>
  <si>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</si>
  <si>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</si>
  <si>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</si>
  <si>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</si>
  <si>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</si>
  <si>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</si>
  <si>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</si>
  <si>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</si>
  <si>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</si>
  <si>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</si>
  <si>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</si>
  <si>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</si>
  <si>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</si>
  <si>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</si>
  <si>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</si>
  <si>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</si>
  <si>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</si>
  <si>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</si>
  <si>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</si>
  <si>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</si>
  <si>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</si>
  <si>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</si>
  <si>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</si>
  <si>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</si>
  <si>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</si>
  <si>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</si>
  <si>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</si>
  <si>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</si>
  <si>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</si>
  <si>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</si>
  <si>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</si>
  <si>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</si>
  <si>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</si>
  <si>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</si>
  <si>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</si>
  <si>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</si>
  <si>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</si>
  <si>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</si>
  <si>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</si>
  <si>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</si>
  <si>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</si>
  <si>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</si>
  <si>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</si>
  <si>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</si>
  <si>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</si>
  <si>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</si>
  <si>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</si>
  <si>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</si>
  <si>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</si>
  <si>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</si>
  <si>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</si>
  <si>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</si>
  <si>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</si>
  <si>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</si>
  <si>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</si>
  <si>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</si>
  <si>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</si>
  <si>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</si>
  <si>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</si>
  <si>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</si>
  <si>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</si>
  <si>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</si>
  <si>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</si>
  <si>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</si>
  <si>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</si>
  <si>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</si>
  <si>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</si>
  <si>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</si>
  <si>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</si>
  <si>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</si>
  <si>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</si>
  <si>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</si>
  <si>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</si>
  <si>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</si>
  <si>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</si>
  <si>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</si>
  <si>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</si>
  <si>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</si>
  <si>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</si>
  <si>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</si>
  <si>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</si>
  <si>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</si>
  <si>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</si>
  <si>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</si>
  <si>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</si>
  <si>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</si>
  <si>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</si>
  <si>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</si>
  <si>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</si>
  <si>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</si>
  <si>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</si>
  <si>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</si>
  <si>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</si>
  <si>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</si>
  <si>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</si>
  <si>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</si>
  <si>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</si>
  <si>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</si>
  <si>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</si>
  <si>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</si>
  <si>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</si>
  <si>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</si>
  <si>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</si>
  <si>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</si>
  <si>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</si>
  <si>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</si>
  <si>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</si>
  <si>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</si>
  <si>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</si>
  <si>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</si>
  <si>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</si>
  <si>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</si>
  <si>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</si>
  <si>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</si>
  <si>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</si>
  <si>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</si>
  <si>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</si>
  <si>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</si>
  <si>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</si>
  <si>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</si>
  <si>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</si>
  <si>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</si>
  <si>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</si>
  <si>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</si>
  <si>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</si>
  <si>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</si>
  <si>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</si>
  <si>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</si>
  <si>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</si>
  <si>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</si>
  <si>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</si>
  <si>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</si>
  <si>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</si>
  <si>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</si>
  <si>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</si>
  <si>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</si>
  <si>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</si>
  <si>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</si>
  <si>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</si>
  <si>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</si>
  <si>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</si>
  <si>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</si>
  <si>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</si>
  <si>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</si>
  <si>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</si>
  <si>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</si>
  <si>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</si>
  <si>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</si>
  <si>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</si>
  <si>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</si>
  <si>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</si>
  <si>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</si>
  <si>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</si>
  <si>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</si>
  <si>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</si>
  <si>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</si>
  <si>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</si>
  <si>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</si>
  <si>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</si>
  <si>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</si>
  <si>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</si>
  <si>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</si>
  <si>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</si>
  <si>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</si>
  <si>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</si>
  <si>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</si>
  <si>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</si>
  <si>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</si>
  <si>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</si>
  <si>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</si>
  <si>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</si>
  <si>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</si>
  <si>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</si>
  <si>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</si>
  <si>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</si>
  <si>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</si>
  <si>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</si>
  <si>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</si>
  <si>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</si>
  <si>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</si>
  <si>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</si>
  <si>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</si>
  <si>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</si>
  <si>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</si>
  <si>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</si>
  <si>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</si>
  <si>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</si>
  <si>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</si>
  <si>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</si>
  <si>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</si>
  <si>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</si>
  <si>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</si>
  <si>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</si>
  <si>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</si>
  <si>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</si>
  <si>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</si>
  <si>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</si>
  <si>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</si>
  <si>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</si>
  <si>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</si>
  <si>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</si>
  <si>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</si>
  <si>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</si>
  <si>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</si>
  <si>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</si>
  <si>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</si>
  <si>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</si>
  <si>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</si>
  <si>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</si>
  <si>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</si>
  <si>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</si>
  <si>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</si>
  <si>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</si>
  <si>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</si>
  <si>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</si>
  <si>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</si>
  <si>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</si>
  <si>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</si>
  <si>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</si>
  <si>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</si>
  <si>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</si>
  <si>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</si>
  <si>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</si>
  <si>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</si>
  <si>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</si>
  <si>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</si>
  <si>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</si>
  <si>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</si>
  <si>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</si>
  <si>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</si>
  <si>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</si>
  <si>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</si>
  <si>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</si>
  <si>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</si>
  <si>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</si>
  <si>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</si>
  <si>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</si>
  <si>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</si>
  <si>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</si>
  <si>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</si>
  <si>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</si>
  <si>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</si>
  <si>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</si>
  <si>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</si>
  <si>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</si>
  <si>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</si>
  <si>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</si>
  <si>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</si>
  <si>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</si>
  <si>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</si>
  <si>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</si>
  <si>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</si>
  <si>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</si>
  <si>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</si>
  <si>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</si>
  <si>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</si>
  <si>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</si>
  <si>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</si>
  <si>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</si>
  <si>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</si>
  <si>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</si>
  <si>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</si>
  <si>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</si>
  <si>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</si>
  <si>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</si>
  <si>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</si>
  <si>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</si>
  <si>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</si>
  <si>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</si>
  <si>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</si>
  <si>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</si>
  <si>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</si>
  <si>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</si>
  <si>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</si>
  <si>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</si>
  <si>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</si>
  <si>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</si>
  <si>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</si>
  <si>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</si>
  <si>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</si>
  <si>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</si>
  <si>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</si>
  <si>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</si>
  <si>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</si>
  <si>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</si>
  <si>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</si>
  <si>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</si>
  <si>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</si>
  <si>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</si>
  <si>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</si>
  <si>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</si>
  <si>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</si>
  <si>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</si>
  <si>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</si>
  <si>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</si>
  <si>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</si>
  <si>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</si>
  <si>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</si>
  <si>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</si>
  <si>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</si>
  <si>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</si>
  <si>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</si>
  <si>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</si>
  <si>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</si>
  <si>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</si>
  <si>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</si>
  <si>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</si>
  <si>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</si>
  <si>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</si>
  <si>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</si>
  <si>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</si>
  <si>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</si>
  <si>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</si>
  <si>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</si>
  <si>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</si>
  <si>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</si>
  <si>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</si>
  <si>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</si>
  <si>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</si>
  <si>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</si>
  <si>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</si>
  <si>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</si>
  <si>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</si>
  <si>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</si>
  <si>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</si>
  <si>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</si>
  <si>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</si>
  <si>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</si>
  <si>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</si>
  <si>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</si>
  <si>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</si>
  <si>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</si>
  <si>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</si>
  <si>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</si>
  <si>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</si>
  <si>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</si>
  <si>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</si>
  <si>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</si>
  <si>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</si>
  <si>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</si>
  <si>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</si>
  <si>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</si>
  <si>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</si>
  <si>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</si>
  <si>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</si>
  <si>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</si>
  <si>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</si>
  <si>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</si>
  <si>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</si>
  <si>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</si>
  <si>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</si>
  <si>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</si>
  <si>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</si>
  <si>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</si>
  <si>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</si>
  <si>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</si>
  <si>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</si>
  <si>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</si>
  <si>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</si>
  <si>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</si>
  <si>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</si>
  <si>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</si>
  <si>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</si>
  <si>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</si>
  <si>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</si>
  <si>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</si>
  <si>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</si>
  <si>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</si>
  <si>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</si>
  <si>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</si>
  <si>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</si>
  <si>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</si>
  <si>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</si>
  <si>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</si>
  <si>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</si>
  <si>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</si>
  <si>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</si>
  <si>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</si>
  <si>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</si>
  <si>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</si>
  <si>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</si>
  <si>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</si>
  <si>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</si>
  <si>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</si>
  <si>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</si>
  <si>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</si>
  <si>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</si>
  <si>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</si>
  <si>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</si>
  <si>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</si>
  <si>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</si>
  <si>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</si>
  <si>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</si>
  <si>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</si>
  <si>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</si>
  <si>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</si>
  <si>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</si>
  <si>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</si>
  <si>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</si>
  <si>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</si>
  <si>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</si>
  <si>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</si>
  <si>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</si>
  <si>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</si>
  <si>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</si>
  <si>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</si>
  <si>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</si>
  <si>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</si>
  <si>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</si>
  <si>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</si>
  <si>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</si>
  <si>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</si>
  <si>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</si>
  <si>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</si>
  <si>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</si>
  <si>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</si>
  <si>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</si>
  <si>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</si>
  <si>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</si>
  <si>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</si>
  <si>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</si>
  <si>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</si>
  <si>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</si>
  <si>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</si>
  <si>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</si>
  <si>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</si>
  <si>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</si>
  <si>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</si>
  <si>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</si>
  <si>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</si>
  <si>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</si>
  <si>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</si>
  <si>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</si>
  <si>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</si>
  <si>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</si>
  <si>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</si>
  <si>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</si>
  <si>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</si>
  <si>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</si>
  <si>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</si>
  <si>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</si>
  <si>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</si>
  <si>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</si>
  <si>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</si>
  <si>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</si>
  <si>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</si>
  <si>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</si>
  <si>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</si>
  <si>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</si>
  <si>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</si>
  <si>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</si>
  <si>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</si>
  <si>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</si>
  <si>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</si>
  <si>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</si>
  <si>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</si>
  <si>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</si>
  <si>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</si>
  <si>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</si>
  <si>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</si>
  <si>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</si>
  <si>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</si>
  <si>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</si>
  <si>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</si>
  <si>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</si>
  <si>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</si>
  <si>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</si>
  <si>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</si>
  <si>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</si>
  <si>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</si>
  <si>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</si>
  <si>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</si>
  <si>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</si>
  <si>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</si>
  <si>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</si>
  <si>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</si>
  <si>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</si>
  <si>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</si>
  <si>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</si>
  <si>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</si>
  <si>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</si>
  <si>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</si>
  <si>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</si>
  <si>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</si>
  <si>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</si>
  <si>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</si>
  <si>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</si>
  <si>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</si>
  <si>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</si>
  <si>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</si>
  <si>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</si>
  <si>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</si>
  <si>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</si>
  <si>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</si>
  <si>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</si>
  <si>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</si>
  <si>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</si>
  <si>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</si>
  <si>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</si>
  <si>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</si>
  <si>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</si>
  <si>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</si>
  <si>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</si>
  <si>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</si>
  <si>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</si>
  <si>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</si>
  <si>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</si>
  <si>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</si>
  <si>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</si>
  <si>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</si>
  <si>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</si>
  <si>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</si>
  <si>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</si>
  <si>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</si>
  <si>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</si>
  <si>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</si>
  <si>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</si>
  <si>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</si>
  <si>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</si>
  <si>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</si>
  <si>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</si>
  <si>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</si>
  <si>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</si>
  <si>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</si>
  <si>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</si>
  <si>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</si>
  <si>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</si>
  <si>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</si>
  <si>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</si>
  <si>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</si>
  <si>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</si>
  <si>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</si>
  <si>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</si>
  <si>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</si>
  <si>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</si>
  <si>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</si>
  <si>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</si>
  <si>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</si>
  <si>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</si>
  <si>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</si>
  <si>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</si>
  <si>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</si>
  <si>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</si>
  <si>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</si>
  <si>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</si>
  <si>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</si>
  <si>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</si>
  <si>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</si>
  <si>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</si>
  <si>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</si>
  <si>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</si>
  <si>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</si>
  <si>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</si>
  <si>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</si>
  <si>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</si>
  <si>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</si>
  <si>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</si>
  <si>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</si>
  <si>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</si>
  <si>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</si>
  <si>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</si>
  <si>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</si>
  <si>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</si>
  <si>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</si>
  <si>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</si>
  <si>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</si>
  <si>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</si>
  <si>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</si>
  <si>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</si>
  <si>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</si>
  <si>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</si>
  <si>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</si>
  <si>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</si>
  <si>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</si>
  <si>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</si>
  <si>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</si>
  <si>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</si>
  <si>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</si>
  <si>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</si>
  <si>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</si>
  <si>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</si>
  <si>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</si>
  <si>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</si>
  <si>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</si>
  <si>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</si>
  <si>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</si>
  <si>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</si>
  <si>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</si>
  <si>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</si>
  <si>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</si>
  <si>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</si>
  <si>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</si>
  <si>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</si>
  <si>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</si>
  <si>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</si>
  <si>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</si>
  <si>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</si>
  <si>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</si>
  <si>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</si>
  <si>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</si>
  <si>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</si>
  <si>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</si>
  <si>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</si>
  <si>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</si>
  <si>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</si>
  <si>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</si>
  <si>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</si>
  <si>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</si>
  <si>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</si>
  <si>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</si>
  <si>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</si>
  <si>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</si>
  <si>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</si>
  <si>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</si>
  <si>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</si>
  <si>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</si>
  <si>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</si>
  <si>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</si>
  <si>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</si>
  <si>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</si>
  <si>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</si>
  <si>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</si>
  <si>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</si>
  <si>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</si>
  <si>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</si>
  <si>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</si>
  <si>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</si>
  <si>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</si>
  <si>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</si>
  <si>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</si>
  <si>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</si>
  <si>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</si>
  <si>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</si>
  <si>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</si>
  <si>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</si>
  <si>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</si>
  <si>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</si>
  <si>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</si>
  <si>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</si>
  <si>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</si>
  <si>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</si>
  <si>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</si>
  <si>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</si>
  <si>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</si>
  <si>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</si>
  <si>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</si>
  <si>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</si>
  <si>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</si>
  <si>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</si>
  <si>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</si>
  <si>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</si>
  <si>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</si>
  <si>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</si>
  <si>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</si>
  <si>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</si>
  <si>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</si>
  <si>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</si>
  <si>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</si>
  <si>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</si>
  <si>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</si>
  <si>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</si>
  <si>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</si>
  <si>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</si>
  <si>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</si>
  <si>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</si>
  <si>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</si>
  <si>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</si>
  <si>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</si>
  <si>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</si>
  <si>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</si>
  <si>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</si>
  <si>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</si>
  <si>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</si>
  <si>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</si>
  <si>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</si>
  <si>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</si>
  <si>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</si>
  <si>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</si>
  <si>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</si>
  <si>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</si>
  <si>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</si>
  <si>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</si>
  <si>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</si>
  <si>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</si>
  <si>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</si>
  <si>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</si>
  <si>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</si>
  <si>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</si>
  <si>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</si>
  <si>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</si>
  <si>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</si>
  <si>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</si>
  <si>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</si>
  <si>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</si>
  <si>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</si>
  <si>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</si>
  <si>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</si>
  <si>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</si>
  <si>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</si>
  <si>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</si>
  <si>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</si>
  <si>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</si>
  <si>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</si>
  <si>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</si>
  <si>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</si>
  <si>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</si>
  <si>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</si>
  <si>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</si>
  <si>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</si>
  <si>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</si>
  <si>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</si>
  <si>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</si>
  <si>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</si>
  <si>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</si>
  <si>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</si>
  <si>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</si>
  <si>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</si>
  <si>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</si>
  <si>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</si>
  <si>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</si>
  <si>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</si>
  <si>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</si>
  <si>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</si>
  <si>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</si>
  <si>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</si>
  <si>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</si>
  <si>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</si>
  <si>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</si>
  <si>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</si>
  <si>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</si>
  <si>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</si>
  <si>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</si>
  <si>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</si>
  <si>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</si>
  <si>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</si>
  <si>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</si>
  <si>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</si>
  <si>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</si>
  <si>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</si>
  <si>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</si>
  <si>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</si>
  <si>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</si>
  <si>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</si>
  <si>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</si>
  <si>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</si>
  <si>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</si>
  <si>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</si>
  <si>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</si>
  <si>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</si>
  <si>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</si>
  <si>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</si>
  <si>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</si>
  <si>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</si>
  <si>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</si>
  <si>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</si>
  <si>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</si>
  <si>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</si>
  <si>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</si>
  <si>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</si>
  <si>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</si>
  <si>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</si>
  <si>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</si>
  <si>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</si>
  <si>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</si>
  <si>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</si>
  <si>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</si>
  <si>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</si>
  <si>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</si>
  <si>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</si>
  <si>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</si>
  <si>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</si>
  <si>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</si>
  <si>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</si>
  <si>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</si>
  <si>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</si>
  <si>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</si>
  <si>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</si>
  <si>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</si>
  <si>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</si>
  <si>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</si>
  <si>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</si>
  <si>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</si>
  <si>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</si>
  <si>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</si>
  <si>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</si>
  <si>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</si>
  <si>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</si>
  <si>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</si>
  <si>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</si>
  <si>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</si>
  <si>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</si>
  <si>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</si>
  <si>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</si>
  <si>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</si>
  <si>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</si>
  <si>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</si>
  <si>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</si>
  <si>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</si>
  <si>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</si>
  <si>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</si>
  <si>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</si>
  <si>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</si>
  <si>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</si>
  <si>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</si>
  <si>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</si>
  <si>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</si>
  <si>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</si>
  <si>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</si>
  <si>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</si>
  <si>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</si>
  <si>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</si>
  <si>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</si>
  <si>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</si>
  <si>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</si>
  <si>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</si>
  <si>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</si>
  <si>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</si>
  <si>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</si>
  <si>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</si>
  <si>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</si>
  <si>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</si>
  <si>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</si>
  <si>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</si>
  <si>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</si>
  <si>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</si>
  <si>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</si>
  <si>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</si>
  <si>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</si>
  <si>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</si>
  <si>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</si>
  <si>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</si>
  <si>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</si>
  <si>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</si>
  <si>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</si>
  <si>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</si>
  <si>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</si>
  <si>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</si>
  <si>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</si>
  <si>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</si>
  <si>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</si>
  <si>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</si>
  <si>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</si>
  <si>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</si>
  <si>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</si>
  <si>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</si>
  <si>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</si>
  <si>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</si>
  <si>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</si>
  <si>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</si>
  <si>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</si>
  <si>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</si>
  <si>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</si>
  <si>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</si>
  <si>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</si>
  <si>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</si>
  <si>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</si>
  <si>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</si>
  <si>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</si>
  <si>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</si>
  <si>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</si>
  <si>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</si>
  <si>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</si>
  <si>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</si>
  <si>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</si>
  <si>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</si>
  <si>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</si>
  <si>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</si>
  <si>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</si>
  <si>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</si>
  <si>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</si>
  <si>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</si>
  <si>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</si>
  <si>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</si>
  <si>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</si>
  <si>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</si>
  <si>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</si>
  <si>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</si>
  <si>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</si>
  <si>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</si>
  <si>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</si>
  <si>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</si>
  <si>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</si>
  <si>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</si>
  <si>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</si>
  <si>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</si>
  <si>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</si>
  <si>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</si>
  <si>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</si>
  <si>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</si>
  <si>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</si>
  <si>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</si>
  <si>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</si>
  <si>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</si>
  <si>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</si>
  <si>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</si>
  <si>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</si>
  <si>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</si>
  <si>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</si>
  <si>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</si>
  <si>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</si>
  <si>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</si>
  <si>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</si>
  <si>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</si>
  <si>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</si>
  <si>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</si>
  <si>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</si>
  <si>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</si>
  <si>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</si>
  <si>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</si>
  <si>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</si>
  <si>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</si>
  <si>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</si>
  <si>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</si>
  <si>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</si>
  <si>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</si>
  <si>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</si>
  <si>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</si>
  <si>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</si>
  <si>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</si>
  <si>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</si>
  <si>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</si>
  <si>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</si>
  <si>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</si>
  <si>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</si>
  <si>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</si>
  <si>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</si>
  <si>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</si>
  <si>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</si>
  <si>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</si>
  <si>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</si>
  <si>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</si>
  <si>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</si>
  <si>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</si>
  <si>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</si>
  <si>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</si>
  <si>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</si>
  <si>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</si>
  <si>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</si>
  <si>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</si>
  <si>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</si>
  <si>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</si>
  <si>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</si>
  <si>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</si>
  <si>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</si>
  <si>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</si>
  <si>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</si>
  <si>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</si>
  <si>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</si>
  <si>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</si>
  <si>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</si>
  <si>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</si>
  <si>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</si>
  <si>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</si>
  <si>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</si>
  <si>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</si>
  <si>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</si>
  <si>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</si>
  <si>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</si>
  <si>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</si>
  <si>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</si>
  <si>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</si>
  <si>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</si>
  <si>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</si>
  <si>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</si>
  <si>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</si>
  <si>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</si>
  <si>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</si>
  <si>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</si>
  <si>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</si>
  <si>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</si>
  <si>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</si>
  <si>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</si>
  <si>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</si>
  <si>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</si>
  <si>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</si>
  <si>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</si>
  <si>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</si>
  <si>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</si>
  <si>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</si>
  <si>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</si>
  <si>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</si>
  <si>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</si>
  <si>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</si>
  <si>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</si>
  <si>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</si>
  <si>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</si>
  <si>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</si>
  <si>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</si>
  <si>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</si>
  <si>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</si>
  <si>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</si>
  <si>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</si>
  <si>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</si>
  <si>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</si>
  <si>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</si>
  <si>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</si>
  <si>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</si>
  <si>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</si>
  <si>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</si>
  <si>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</si>
  <si>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</si>
  <si>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</si>
  <si>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</si>
  <si>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</si>
  <si>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</si>
  <si>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</si>
  <si>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</si>
  <si>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</si>
  <si>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</si>
  <si>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</si>
  <si>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</si>
  <si>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</si>
  <si>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</si>
  <si>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</si>
  <si>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</si>
  <si>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</si>
  <si>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</si>
  <si>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</si>
  <si>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</si>
  <si>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</si>
  <si>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</si>
  <si>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</si>
  <si>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</si>
  <si>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</si>
  <si>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</si>
  <si>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</si>
  <si>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</si>
  <si>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</si>
  <si>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</si>
  <si>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</si>
  <si>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</si>
  <si>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</si>
  <si>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</si>
  <si>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</si>
  <si>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</si>
  <si>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</si>
  <si>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</si>
  <si>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</si>
  <si>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</si>
  <si>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</si>
  <si>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</si>
  <si>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</si>
  <si>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</si>
  <si>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</si>
  <si>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</si>
  <si>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</si>
  <si>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</si>
  <si>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</si>
  <si>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</si>
  <si>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</si>
  <si>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</si>
  <si>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</si>
  <si>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</si>
  <si>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</si>
  <si>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</si>
  <si>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</si>
  <si>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</si>
  <si>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</si>
  <si>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</si>
  <si>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</si>
  <si>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</si>
  <si>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</si>
  <si>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</si>
  <si>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</si>
  <si>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</si>
  <si>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</si>
  <si>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</si>
  <si>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</si>
  <si>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</si>
  <si>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</si>
  <si>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</si>
  <si>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</si>
  <si>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</si>
  <si>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</si>
  <si>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</si>
  <si>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</si>
  <si>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</si>
  <si>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</si>
  <si>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</si>
  <si>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</si>
  <si>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</si>
  <si>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</si>
  <si>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</si>
  <si>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</si>
  <si>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</si>
  <si>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</si>
  <si>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</si>
  <si>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</si>
  <si>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</si>
  <si>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</si>
  <si>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</si>
  <si>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</si>
  <si>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</si>
  <si>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</si>
  <si>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</si>
  <si>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</si>
  <si>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</si>
  <si>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</si>
  <si>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</si>
  <si>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</si>
  <si>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</si>
  <si>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</si>
  <si>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</si>
  <si>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</si>
  <si>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</si>
  <si>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</si>
  <si>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</si>
  <si>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</si>
  <si>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</si>
  <si>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</si>
  <si>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</si>
  <si>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</si>
  <si>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</si>
  <si>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</si>
  <si>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</si>
  <si>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</si>
  <si>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</si>
  <si>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</si>
  <si>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</si>
  <si>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</si>
  <si>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</si>
  <si>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</si>
  <si>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</si>
  <si>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</si>
  <si>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</si>
  <si>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</si>
  <si>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</si>
  <si>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</si>
  <si>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</si>
  <si>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</si>
  <si>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</si>
  <si>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</si>
  <si>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</si>
  <si>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</si>
  <si>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</si>
  <si>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</si>
  <si>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</si>
  <si>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</si>
  <si>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</si>
  <si>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</si>
  <si>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</si>
  <si>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</si>
  <si>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</si>
  <si>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</si>
  <si>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</si>
  <si>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</si>
  <si>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</si>
  <si>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</si>
  <si>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</si>
  <si>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</si>
  <si>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</si>
  <si>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</si>
  <si>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</si>
  <si>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</si>
  <si>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</si>
  <si>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</si>
  <si>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</si>
  <si>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</si>
  <si>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</si>
  <si>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</si>
  <si>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</si>
  <si>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</si>
  <si>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</si>
  <si>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</si>
  <si>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</si>
  <si>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</si>
  <si>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</si>
  <si>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</si>
  <si>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</si>
  <si>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</si>
  <si>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</si>
  <si>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</si>
  <si>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</si>
  <si>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</si>
  <si>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</si>
  <si>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</si>
  <si>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</si>
  <si>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</si>
  <si>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</si>
  <si>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</si>
  <si>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</si>
  <si>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</si>
  <si>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</si>
  <si>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</si>
  <si>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</si>
  <si>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</si>
  <si>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</si>
  <si>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</si>
  <si>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</si>
  <si>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</si>
  <si>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</si>
  <si>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</si>
  <si>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</si>
  <si>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</si>
  <si>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</si>
  <si>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</si>
  <si>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</si>
  <si>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</si>
  <si>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</si>
  <si>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</si>
  <si>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</si>
  <si>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</si>
  <si>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</si>
  <si>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</si>
  <si>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</si>
  <si>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</si>
  <si>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</si>
  <si>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</si>
  <si>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</si>
  <si>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</si>
  <si>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</si>
  <si>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</si>
  <si>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</si>
  <si>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</si>
  <si>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</si>
  <si>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</si>
  <si>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</si>
  <si>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</si>
  <si>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</si>
  <si>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</si>
  <si>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</si>
  <si>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</si>
  <si>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</si>
  <si>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</si>
  <si>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</si>
  <si>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</si>
  <si>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</si>
  <si>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</si>
  <si>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</si>
  <si>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</si>
  <si>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</si>
  <si>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</si>
  <si>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</si>
  <si>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</si>
  <si>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</si>
  <si>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</si>
  <si>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</si>
  <si>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</si>
  <si>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</si>
  <si>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</si>
  <si>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</si>
  <si>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</si>
  <si>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</si>
  <si>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</si>
  <si>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</si>
  <si>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</si>
  <si>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</si>
  <si>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</si>
  <si>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</si>
  <si>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</si>
  <si>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</si>
  <si>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</si>
  <si>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</si>
  <si>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</si>
  <si>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</si>
  <si>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</si>
  <si>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</si>
  <si>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</si>
  <si>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</si>
  <si>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</si>
  <si>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</si>
  <si>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</si>
  <si>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</si>
  <si>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</si>
  <si>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</si>
  <si>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</si>
  <si>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</si>
  <si>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</si>
  <si>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</si>
  <si>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</si>
  <si>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</si>
  <si>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</si>
  <si>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</si>
  <si>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</si>
  <si>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</si>
  <si>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</si>
  <si>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</si>
  <si>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</si>
  <si>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</si>
  <si>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</si>
  <si>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</si>
  <si>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</si>
  <si>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</si>
  <si>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</si>
  <si>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</si>
  <si>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</si>
  <si>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</si>
  <si>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</si>
  <si>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</si>
  <si>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</si>
  <si>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</si>
  <si>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</si>
  <si>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</si>
  <si>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</si>
  <si>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</si>
  <si>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</si>
  <si>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</si>
  <si>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</si>
  <si>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</si>
  <si>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</si>
  <si>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</si>
  <si>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</si>
  <si>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</si>
  <si>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</si>
  <si>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</si>
  <si>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</si>
  <si>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</si>
  <si>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</si>
  <si>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</si>
  <si>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</si>
  <si>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</si>
  <si>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</si>
  <si>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</si>
  <si>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</si>
  <si>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</si>
  <si>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</si>
  <si>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</si>
  <si>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</si>
  <si>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</si>
  <si>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</si>
  <si>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</si>
  <si>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</si>
  <si>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</si>
  <si>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</si>
  <si>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</si>
  <si>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</si>
  <si>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</si>
  <si>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</si>
  <si>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</si>
  <si>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</si>
  <si>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</si>
  <si>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</si>
  <si>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</si>
  <si>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</si>
  <si>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</si>
  <si>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</si>
  <si>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</si>
  <si>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</si>
  <si>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</si>
  <si>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</si>
  <si>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</si>
  <si>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</si>
  <si>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</si>
  <si>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</si>
  <si>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</si>
  <si>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</si>
  <si>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</si>
  <si>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</si>
  <si>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</si>
  <si>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</si>
  <si>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</si>
  <si>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</si>
  <si>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</si>
  <si>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</si>
  <si>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</si>
  <si>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</si>
  <si>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</si>
  <si>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</si>
  <si>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</si>
  <si>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</si>
  <si>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</si>
  <si>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</si>
  <si>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</si>
  <si>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</si>
  <si>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</si>
  <si>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</si>
  <si>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</si>
  <si>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</si>
  <si>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</si>
  <si>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</si>
  <si>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</si>
  <si>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</si>
  <si>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</si>
  <si>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</si>
  <si>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</si>
  <si>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</si>
  <si>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</si>
  <si>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</si>
  <si>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</si>
  <si>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</si>
  <si>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</si>
  <si>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</si>
  <si>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</si>
  <si>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</si>
  <si>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</si>
  <si>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</si>
  <si>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</si>
  <si>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</si>
  <si>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</si>
  <si>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</si>
  <si>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</si>
  <si>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</si>
  <si>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</si>
  <si>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</si>
  <si>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</si>
  <si>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</si>
  <si>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</si>
  <si>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</si>
  <si>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</si>
  <si>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</si>
  <si>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</si>
  <si>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</si>
  <si>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</si>
  <si>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</si>
  <si>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</si>
  <si>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</si>
  <si>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</si>
  <si>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</si>
  <si>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</si>
  <si>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</si>
  <si>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</si>
  <si>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</si>
  <si>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</si>
  <si>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</si>
  <si>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</si>
  <si>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</si>
  <si>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</si>
  <si>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</si>
  <si>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</si>
  <si>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</si>
  <si>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</si>
  <si>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</si>
  <si>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</si>
  <si>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</si>
  <si>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</si>
  <si>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</si>
  <si>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</si>
  <si>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</si>
  <si>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</si>
  <si>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</si>
  <si>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</si>
  <si>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</si>
  <si>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</si>
  <si>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</si>
  <si>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</si>
  <si>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</si>
  <si>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</si>
  <si>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</si>
  <si>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</si>
  <si>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</si>
  <si>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</si>
  <si>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</si>
  <si>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</si>
  <si>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</si>
  <si>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</si>
  <si>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</si>
  <si>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</si>
  <si>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</si>
  <si>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</si>
  <si>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</si>
  <si>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</si>
  <si>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</si>
  <si>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</si>
  <si>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</si>
  <si>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</si>
  <si>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</si>
  <si>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</si>
  <si>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</si>
  <si>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</si>
  <si>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</si>
  <si>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</si>
  <si>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</si>
  <si>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</si>
  <si>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</si>
  <si>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</si>
  <si>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</si>
  <si>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</si>
  <si>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</si>
  <si>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</si>
  <si>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</si>
  <si>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</si>
  <si>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</si>
  <si>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</si>
  <si>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</si>
  <si>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</si>
  <si>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</si>
  <si>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</si>
  <si>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</si>
  <si>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</si>
  <si>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</si>
  <si>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</si>
  <si>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</si>
  <si>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</si>
  <si>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</si>
  <si>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</si>
  <si>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</si>
  <si>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</si>
  <si>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</si>
  <si>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</si>
  <si>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</si>
  <si>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</si>
  <si>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</si>
  <si>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</si>
  <si>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</si>
  <si>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</si>
  <si>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</si>
  <si>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</si>
  <si>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</si>
  <si>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</si>
  <si>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</si>
  <si>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</si>
  <si>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</si>
  <si>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</si>
  <si>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</si>
  <si>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</si>
  <si>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</si>
  <si>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</si>
  <si>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</si>
  <si>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</si>
  <si>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</si>
  <si>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</si>
  <si>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</si>
  <si>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</si>
  <si>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</si>
  <si>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</si>
  <si>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</si>
  <si>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</si>
  <si>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</si>
  <si>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</si>
  <si>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</si>
  <si>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</si>
  <si>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</si>
  <si>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</si>
  <si>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</si>
  <si>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</si>
  <si>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</si>
  <si>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</si>
  <si>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</si>
  <si>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</si>
  <si>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</si>
  <si>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</si>
  <si>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</si>
  <si>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</si>
  <si>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</si>
  <si>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</si>
  <si>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</si>
  <si>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</si>
  <si>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</si>
  <si>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</si>
  <si>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</si>
  <si>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</si>
  <si>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</si>
  <si>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</si>
  <si>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</si>
  <si>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</si>
  <si>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</si>
  <si>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</si>
  <si>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</si>
  <si>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</si>
  <si>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</si>
  <si>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</si>
  <si>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</si>
  <si>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</si>
  <si>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</si>
  <si>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</si>
  <si>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</si>
  <si>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</si>
  <si>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</si>
  <si>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</si>
  <si>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</si>
  <si>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</si>
  <si>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</si>
  <si>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</si>
  <si>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</si>
  <si>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</si>
  <si>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</si>
  <si>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</si>
  <si>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</si>
  <si>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</si>
  <si>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</si>
  <si>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</si>
  <si>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</si>
  <si>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</si>
  <si>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</si>
  <si>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</si>
  <si>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</si>
  <si>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</si>
  <si>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</si>
  <si>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</si>
  <si>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</si>
  <si>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</si>
  <si>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</si>
  <si>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</si>
  <si>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</si>
  <si>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</si>
  <si>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</si>
  <si>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</si>
  <si>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</si>
  <si>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</si>
  <si>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</si>
  <si>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</si>
  <si>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</si>
  <si>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</si>
  <si>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</si>
  <si>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</si>
  <si>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</si>
  <si>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</si>
  <si>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</si>
  <si>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</si>
  <si>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</si>
  <si>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</si>
  <si>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</si>
  <si>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</si>
  <si>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</si>
  <si>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</si>
  <si>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</si>
  <si>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</si>
  <si>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</si>
  <si>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</si>
  <si>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</si>
  <si>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</si>
  <si>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</si>
  <si>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</si>
  <si>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</si>
  <si>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</si>
  <si>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</si>
  <si>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</si>
  <si>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</si>
  <si>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</si>
  <si>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</si>
  <si>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</si>
  <si>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</si>
  <si>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</si>
  <si>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</si>
  <si>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</si>
  <si>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</si>
  <si>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</si>
  <si>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</si>
  <si>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</si>
  <si>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</si>
  <si>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</si>
  <si>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</si>
  <si>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</si>
  <si>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</si>
  <si>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</si>
  <si>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</si>
  <si>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</si>
  <si>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</si>
  <si>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</si>
  <si>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</si>
  <si>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</si>
  <si>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</si>
  <si>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</si>
  <si>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</si>
  <si>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</si>
  <si>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</si>
  <si>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</si>
  <si>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</si>
  <si>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</si>
  <si>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</si>
  <si>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</si>
  <si>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</si>
  <si>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</si>
  <si>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</si>
  <si>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</si>
  <si>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</si>
  <si>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</si>
  <si>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</si>
  <si>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</si>
  <si>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</si>
  <si>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</si>
  <si>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</si>
  <si>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</si>
  <si>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</si>
  <si>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</si>
  <si>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</si>
  <si>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</si>
  <si>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</si>
  <si>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</si>
  <si>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</si>
  <si>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</si>
  <si>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</si>
  <si>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</si>
  <si>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</si>
  <si>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</si>
  <si>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</si>
  <si>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</si>
  <si>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</si>
  <si>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</si>
  <si>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</si>
  <si>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</si>
  <si>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</si>
  <si>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</si>
  <si>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</si>
  <si>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</si>
  <si>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</si>
  <si>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</si>
  <si>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</si>
  <si>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</si>
  <si>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</si>
  <si>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</si>
  <si>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</si>
  <si>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</si>
  <si>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</si>
  <si>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</si>
  <si>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</si>
  <si>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</si>
  <si>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</si>
  <si>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</si>
  <si>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</si>
  <si>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</si>
  <si>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</si>
  <si>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</si>
  <si>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</si>
  <si>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</si>
  <si>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</si>
  <si>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</si>
  <si>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</si>
  <si>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</si>
  <si>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</si>
  <si>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</si>
  <si>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</si>
  <si>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</si>
  <si>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</si>
  <si>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</si>
  <si>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</si>
  <si>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</si>
  <si>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</si>
  <si>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</si>
  <si>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</si>
  <si>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</si>
  <si>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</si>
  <si>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</si>
  <si>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</si>
  <si>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</si>
  <si>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</si>
  <si>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</si>
  <si>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</si>
  <si>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</si>
  <si>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</si>
  <si>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</si>
  <si>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</si>
  <si>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</si>
  <si>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</si>
  <si>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</si>
  <si>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</si>
  <si>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</si>
  <si>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</si>
  <si>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</si>
  <si>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</si>
  <si>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</si>
  <si>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</si>
  <si>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</si>
  <si>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</si>
  <si>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</si>
  <si>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</si>
  <si>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</si>
  <si>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</si>
  <si>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</si>
  <si>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</si>
  <si>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</si>
  <si>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</si>
  <si>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</si>
  <si>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</si>
  <si>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</si>
  <si>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</si>
  <si>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</si>
  <si>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</si>
  <si>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</si>
  <si>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</si>
  <si>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</si>
  <si>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</si>
  <si>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</si>
  <si>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</si>
  <si>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</si>
  <si>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</si>
  <si>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</si>
  <si>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</si>
  <si>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</si>
  <si>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</si>
  <si>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</si>
  <si>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</si>
  <si>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</si>
  <si>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</si>
  <si>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</si>
  <si>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</si>
  <si>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</si>
  <si>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</si>
  <si>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</si>
  <si>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</si>
  <si>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</si>
  <si>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</si>
  <si>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</si>
  <si>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</si>
  <si>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</si>
  <si>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</si>
  <si>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</si>
  <si>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</si>
  <si>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</si>
  <si>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</si>
  <si>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</si>
  <si>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</si>
  <si>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</si>
  <si>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</si>
  <si>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</si>
  <si>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</si>
  <si>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</si>
  <si>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</si>
  <si>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</si>
  <si>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</si>
  <si>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</si>
  <si>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</si>
  <si>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</si>
  <si>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</si>
  <si>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</si>
  <si>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</si>
  <si>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</si>
  <si>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</si>
  <si>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</si>
  <si>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</si>
  <si>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</si>
  <si>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</si>
  <si>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</si>
  <si>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</si>
  <si>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</si>
  <si>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</si>
  <si>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</si>
  <si>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</si>
  <si>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</si>
  <si>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</si>
  <si>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</si>
  <si>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</si>
  <si>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</si>
  <si>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</si>
  <si>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</si>
  <si>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</si>
  <si>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</si>
  <si>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</si>
  <si>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</si>
  <si>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</si>
  <si>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</si>
  <si>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</si>
  <si>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</si>
  <si>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</si>
  <si>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</si>
  <si>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</si>
  <si>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</si>
  <si>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</si>
  <si>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</si>
  <si>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</si>
  <si>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</si>
  <si>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</si>
  <si>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</si>
  <si>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</si>
  <si>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</si>
  <si>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</si>
  <si>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</si>
  <si>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</si>
  <si>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</si>
  <si>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</si>
  <si>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</si>
  <si>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</si>
  <si>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</si>
  <si>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</si>
  <si>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</si>
  <si>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</si>
  <si>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</si>
  <si>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</si>
  <si>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</si>
  <si>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</si>
  <si>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</si>
  <si>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</si>
  <si>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</si>
  <si>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</si>
  <si>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</si>
  <si>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</si>
  <si>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</si>
  <si>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</si>
  <si>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</si>
  <si>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</si>
  <si>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</si>
  <si>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</si>
  <si>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</si>
  <si>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</si>
  <si>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</si>
  <si>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</si>
  <si>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</si>
  <si>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</si>
  <si>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</si>
  <si>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</si>
  <si>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</si>
  <si>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</si>
  <si>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</si>
  <si>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</si>
  <si>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</si>
  <si>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</si>
  <si>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</si>
  <si>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</si>
  <si>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</si>
  <si>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</si>
  <si>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</si>
  <si>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</si>
  <si>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</si>
  <si>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</si>
  <si>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</si>
  <si>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</si>
  <si>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</si>
  <si>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</si>
  <si>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</si>
  <si>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</si>
  <si>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</si>
  <si>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</si>
  <si>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</si>
  <si>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</si>
  <si>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</si>
  <si>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</si>
  <si>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</si>
  <si>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</si>
  <si>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</si>
  <si>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</si>
  <si>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</si>
  <si>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</si>
  <si>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</si>
  <si>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</si>
  <si>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</si>
  <si>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</si>
  <si>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</si>
  <si>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</si>
  <si>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</si>
  <si>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</si>
  <si>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</si>
  <si>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</si>
  <si>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</si>
  <si>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</si>
  <si>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</si>
  <si>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</si>
  <si>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</si>
  <si>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</si>
  <si>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</si>
  <si>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</si>
  <si>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</si>
  <si>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</si>
  <si>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</si>
  <si>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</si>
  <si>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</si>
  <si>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</si>
  <si>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</si>
  <si>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</si>
  <si>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</si>
  <si>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</si>
  <si>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</si>
  <si>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</si>
  <si>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</si>
  <si>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</si>
  <si>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</si>
  <si>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</si>
  <si>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</si>
  <si>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</si>
  <si>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</si>
  <si>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</si>
  <si>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</si>
  <si>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</si>
  <si>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</si>
  <si>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</si>
  <si>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</si>
  <si>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</si>
  <si>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</si>
  <si>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</si>
  <si>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</si>
  <si>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</si>
  <si>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</si>
  <si>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</si>
  <si>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</si>
  <si>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</si>
  <si>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</si>
  <si>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</si>
  <si>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</si>
  <si>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</si>
  <si>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</si>
  <si>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</si>
  <si>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</si>
  <si>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</si>
  <si>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</si>
  <si>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</si>
  <si>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</si>
  <si>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</si>
  <si>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</si>
  <si>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</si>
  <si>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</si>
  <si>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</si>
  <si>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</si>
  <si>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</si>
  <si>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</si>
  <si>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</si>
  <si>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</si>
  <si>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</si>
  <si>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</si>
  <si>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</si>
  <si>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</si>
  <si>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</si>
  <si>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</si>
  <si>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</si>
  <si>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</si>
  <si>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</si>
  <si>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</si>
  <si>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</si>
  <si>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</si>
  <si>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</si>
  <si>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</si>
  <si>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</si>
  <si>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</si>
  <si>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</si>
  <si>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</si>
  <si>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</si>
  <si>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</si>
  <si>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</si>
  <si>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</si>
  <si>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</si>
  <si>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</si>
  <si>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</si>
  <si>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</si>
  <si>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</si>
  <si>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</si>
  <si>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</si>
  <si>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</si>
  <si>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</si>
  <si>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</si>
  <si>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</si>
  <si>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</si>
  <si>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</si>
  <si>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</si>
  <si>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</si>
  <si>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</si>
  <si>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</si>
  <si>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</si>
  <si>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</si>
  <si>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</si>
  <si>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</si>
  <si>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</si>
  <si>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</si>
  <si>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</si>
  <si>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</si>
  <si>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</si>
  <si>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</si>
  <si>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</si>
  <si>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</si>
  <si>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</si>
  <si>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</si>
  <si>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</si>
  <si>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</si>
  <si>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</si>
  <si>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</si>
  <si>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</si>
  <si>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</si>
  <si>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</si>
  <si>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</si>
  <si>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</si>
  <si>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</si>
  <si>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</si>
  <si>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</si>
  <si>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</si>
  <si>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</si>
  <si>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</si>
  <si>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</si>
  <si>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</si>
  <si>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</si>
  <si>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</si>
  <si>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</si>
  <si>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</si>
  <si>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</si>
  <si>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</si>
  <si>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</si>
  <si>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</si>
  <si>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</si>
  <si>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</si>
  <si>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</si>
  <si>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</si>
  <si>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</si>
  <si>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</si>
  <si>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</si>
  <si>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</si>
  <si>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</si>
  <si>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</si>
  <si>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</si>
  <si>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</si>
  <si>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</si>
  <si>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</si>
  <si>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</si>
  <si>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</si>
  <si>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</si>
  <si>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</si>
  <si>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</si>
  <si>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</si>
  <si>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</si>
  <si>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</si>
  <si>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</si>
  <si>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</si>
  <si>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</si>
  <si>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</si>
  <si>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</si>
  <si>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</si>
  <si>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</si>
  <si>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</si>
  <si>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</si>
  <si>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</si>
  <si>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</si>
  <si>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</si>
  <si>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</si>
  <si>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</si>
  <si>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</si>
  <si>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</si>
  <si>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</si>
  <si>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</si>
  <si>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</si>
  <si>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</si>
  <si>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</si>
  <si>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</si>
  <si>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</si>
  <si>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</si>
  <si>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</si>
  <si>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</si>
  <si>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</si>
  <si>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</si>
  <si>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</si>
  <si>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</si>
  <si>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</si>
  <si>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</si>
  <si>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</si>
  <si>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</si>
  <si>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</si>
  <si>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</si>
  <si>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</si>
  <si>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</si>
  <si>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</si>
  <si>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</si>
  <si>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</si>
  <si>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</si>
  <si>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</si>
  <si>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</si>
  <si>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</si>
  <si>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</si>
  <si>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</si>
  <si>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</si>
  <si>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</si>
  <si>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</si>
  <si>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</si>
  <si>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</si>
  <si>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</si>
  <si>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</si>
  <si>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</si>
  <si>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</si>
  <si>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</si>
  <si>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</si>
  <si>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</si>
  <si>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</si>
  <si>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</si>
  <si>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</si>
  <si>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</si>
  <si>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</si>
  <si>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</si>
  <si>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</si>
  <si>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</si>
  <si>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</si>
  <si>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</si>
  <si>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</si>
  <si>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</si>
  <si>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</si>
  <si>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</si>
  <si>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</si>
  <si>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</si>
  <si>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</si>
  <si>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</si>
  <si>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</si>
  <si>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</si>
  <si>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</si>
  <si>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</si>
  <si>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</si>
  <si>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</si>
  <si>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</si>
  <si>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</si>
  <si>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</si>
  <si>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</si>
  <si>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</si>
  <si>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</si>
  <si>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</si>
  <si>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</si>
  <si>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</si>
  <si>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</si>
  <si>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</si>
  <si>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</si>
  <si>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</si>
  <si>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</si>
  <si>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</si>
  <si>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</si>
  <si>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</si>
  <si>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</si>
  <si>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</si>
  <si>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</si>
  <si>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</si>
  <si>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</si>
  <si>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</si>
  <si>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</si>
  <si>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</si>
  <si>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</si>
  <si>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</si>
  <si>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</si>
  <si>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</si>
  <si>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</si>
  <si>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</si>
  <si>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</si>
  <si>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</si>
  <si>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</si>
  <si>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</si>
  <si>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</si>
  <si>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</si>
  <si>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</si>
  <si>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</si>
  <si>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</si>
  <si>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</si>
  <si>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</si>
  <si>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</si>
  <si>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</si>
  <si>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</si>
  <si>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</si>
  <si>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</si>
  <si>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</si>
  <si>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</si>
  <si>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</si>
  <si>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</si>
  <si>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</si>
  <si>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</si>
  <si>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</si>
  <si>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</si>
  <si>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</si>
  <si>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</si>
  <si>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</si>
  <si>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</si>
  <si>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</si>
  <si>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</si>
  <si>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</si>
  <si>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</si>
  <si>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</si>
  <si>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</si>
  <si>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</si>
  <si>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</si>
  <si>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</si>
  <si>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</si>
  <si>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</si>
  <si>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</si>
  <si>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</si>
  <si>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</si>
  <si>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</si>
  <si>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</si>
  <si>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</si>
  <si>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</si>
  <si>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</si>
  <si>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</si>
  <si>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</si>
  <si>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</si>
  <si>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</si>
  <si>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</si>
  <si>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</si>
  <si>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</si>
  <si>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</si>
  <si>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</si>
  <si>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</si>
  <si>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</si>
  <si>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</si>
  <si>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</si>
  <si>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</si>
  <si>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</si>
  <si>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</si>
  <si>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</si>
  <si>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</si>
  <si>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</si>
  <si>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</si>
  <si>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</si>
  <si>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</si>
  <si>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</si>
  <si>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</si>
  <si>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</si>
  <si>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</si>
  <si>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</si>
  <si>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</si>
  <si>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</si>
  <si>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</si>
  <si>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</si>
  <si>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</si>
  <si>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</si>
  <si>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</si>
  <si>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</si>
  <si>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</si>
  <si>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</si>
  <si>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</si>
  <si>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</si>
  <si>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</si>
  <si>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</si>
  <si>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</si>
  <si>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</si>
  <si>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</si>
  <si>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</si>
  <si>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</si>
  <si>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</si>
  <si>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</si>
  <si>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</si>
  <si>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</si>
  <si>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</si>
  <si>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</si>
  <si>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</si>
  <si>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</si>
  <si>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</si>
  <si>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</si>
  <si>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</si>
  <si>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</si>
  <si>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</si>
  <si>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</si>
  <si>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</si>
  <si>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</si>
  <si>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</si>
  <si>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</si>
  <si>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</si>
  <si>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</si>
  <si>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</si>
  <si>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</si>
  <si>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</si>
  <si>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</si>
  <si>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</si>
  <si>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</si>
  <si>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</si>
  <si>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</si>
  <si>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</si>
  <si>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</si>
  <si>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</si>
  <si>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</si>
  <si>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</si>
  <si>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</si>
  <si>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</si>
  <si>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</si>
  <si>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</si>
  <si>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</si>
  <si>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</si>
  <si>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</si>
  <si>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</si>
  <si>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</si>
  <si>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</si>
  <si>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</si>
  <si>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</si>
  <si>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</si>
  <si>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</si>
  <si>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</si>
  <si>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</si>
  <si>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</si>
  <si>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</si>
  <si>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</si>
  <si>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</si>
  <si>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</si>
  <si>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</si>
  <si>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</si>
  <si>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</si>
  <si>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</si>
  <si>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</si>
  <si>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</si>
  <si>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</si>
  <si>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</si>
  <si>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</si>
  <si>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</si>
  <si>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</si>
  <si>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</si>
  <si>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</si>
  <si>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</si>
  <si>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</si>
  <si>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</si>
  <si>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</si>
  <si>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</si>
  <si>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</si>
  <si>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</si>
  <si>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</si>
  <si>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</si>
  <si>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</si>
  <si>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</si>
  <si>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</si>
  <si>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</si>
  <si>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</si>
  <si>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</si>
  <si>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</si>
  <si>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</si>
  <si>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</si>
  <si>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</si>
  <si>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</si>
  <si>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</si>
  <si>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</si>
  <si>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</si>
  <si>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</si>
  <si>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</si>
  <si>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</si>
  <si>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</si>
  <si>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</si>
  <si>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</si>
  <si>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</si>
  <si>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</si>
  <si>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</si>
  <si>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</si>
  <si>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</si>
  <si>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</si>
  <si>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</si>
  <si>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</si>
  <si>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</si>
  <si>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</si>
  <si>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</si>
  <si>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</si>
  <si>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</si>
  <si>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</si>
  <si>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</si>
  <si>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</si>
  <si>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</si>
  <si>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</si>
  <si>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</si>
  <si>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</si>
  <si>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</si>
  <si>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</si>
  <si>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</si>
  <si>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</si>
  <si>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</si>
  <si>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</si>
  <si>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</si>
  <si>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</si>
  <si>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</si>
  <si>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</si>
  <si>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</si>
  <si>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</si>
  <si>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</si>
  <si>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</si>
  <si>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</si>
  <si>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</si>
  <si>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</si>
  <si>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</si>
  <si>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</si>
  <si>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</si>
  <si>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</si>
  <si>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</si>
  <si>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</si>
  <si>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</si>
  <si>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</si>
  <si>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</si>
  <si>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</si>
  <si>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</si>
  <si>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</si>
  <si>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</si>
  <si>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</si>
  <si>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</si>
  <si>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</si>
  <si>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</si>
  <si>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</si>
  <si>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</si>
  <si>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</si>
  <si>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</si>
  <si>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</si>
  <si>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</si>
  <si>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</si>
  <si>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</si>
  <si>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</si>
  <si>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</si>
  <si>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</si>
  <si>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</si>
  <si>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</si>
  <si>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</si>
  <si>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</si>
  <si>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</si>
  <si>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</si>
  <si>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</si>
  <si>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</si>
  <si>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</si>
  <si>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</si>
  <si>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</si>
  <si>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</si>
  <si>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</si>
  <si>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</si>
  <si>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</si>
  <si>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</si>
  <si>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</si>
  <si>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</si>
  <si>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</si>
  <si>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</si>
  <si>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</si>
  <si>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</si>
  <si>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</si>
  <si>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</si>
  <si>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</si>
  <si>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</si>
  <si>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</si>
  <si>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</si>
  <si>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</si>
  <si>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</si>
  <si>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</si>
  <si>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</si>
  <si>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</si>
  <si>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</si>
  <si>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</si>
  <si>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</si>
  <si>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</si>
  <si>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</si>
  <si>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</si>
  <si>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</si>
  <si>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</si>
  <si>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</si>
  <si>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</si>
  <si>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</si>
  <si>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</si>
  <si>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</si>
  <si>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</si>
  <si>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</si>
  <si>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</si>
  <si>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</si>
  <si>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</si>
  <si>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</si>
  <si>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</si>
  <si>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</si>
  <si>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</si>
  <si>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</si>
  <si>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</si>
  <si>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</si>
  <si>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</si>
  <si>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</si>
  <si>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</si>
  <si>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</si>
  <si>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</si>
  <si>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</si>
  <si>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</si>
  <si>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</si>
  <si>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</si>
  <si>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</si>
  <si>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</si>
  <si>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</si>
  <si>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</si>
  <si>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</si>
  <si>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</si>
  <si>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</si>
  <si>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</si>
  <si>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</si>
  <si>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</si>
  <si>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</si>
  <si>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</si>
  <si>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</si>
  <si>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</si>
  <si>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</si>
  <si>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</si>
  <si>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</si>
  <si>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</si>
  <si>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</si>
  <si>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</si>
  <si>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</si>
  <si>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</si>
  <si>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</si>
  <si>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</si>
  <si>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</si>
  <si>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</si>
  <si>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</si>
  <si>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</si>
  <si>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</si>
  <si>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</si>
  <si>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</si>
  <si>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</si>
  <si>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</si>
  <si>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</si>
  <si>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</si>
  <si>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</si>
  <si>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</si>
  <si>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</si>
  <si>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</si>
  <si>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</si>
  <si>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</si>
  <si>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</si>
  <si>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</si>
  <si>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</si>
  <si>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</si>
  <si>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</si>
  <si>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</si>
  <si>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</si>
  <si>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</si>
  <si>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</si>
  <si>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</si>
  <si>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</si>
  <si>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</si>
  <si>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</si>
  <si>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</si>
  <si>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</si>
  <si>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</si>
  <si>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</si>
  <si>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</si>
  <si>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</si>
  <si>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</si>
  <si>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</si>
  <si>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</si>
  <si>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</si>
  <si>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</si>
  <si>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</si>
  <si>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</si>
  <si>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</si>
  <si>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</si>
  <si>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</si>
  <si>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</si>
  <si>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</si>
  <si>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</si>
  <si>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</si>
  <si>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</si>
  <si>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</si>
  <si>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</si>
  <si>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</si>
  <si>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</si>
  <si>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</si>
  <si>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</si>
  <si>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</si>
  <si>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</si>
  <si>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</si>
  <si>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</si>
  <si>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</si>
  <si>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</si>
  <si>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</si>
  <si>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</si>
  <si>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</si>
  <si>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</si>
  <si>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</si>
  <si>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</si>
  <si>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</si>
  <si>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</si>
  <si>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</si>
  <si>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</si>
  <si>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</si>
  <si>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</si>
  <si>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</si>
  <si>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</si>
  <si>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</si>
  <si>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</si>
  <si>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</si>
  <si>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</si>
  <si>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</si>
  <si>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</si>
  <si>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</si>
  <si>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</si>
  <si>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</si>
  <si>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</si>
  <si>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</si>
  <si>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</si>
  <si>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</si>
  <si>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</si>
  <si>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</si>
  <si>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</si>
  <si>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</si>
  <si>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</si>
  <si>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</si>
  <si>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</si>
  <si>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</si>
  <si>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</si>
  <si>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</si>
  <si>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</si>
  <si>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</si>
  <si>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</si>
  <si>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</si>
  <si>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</si>
  <si>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</si>
  <si>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</si>
  <si>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</si>
  <si>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</si>
  <si>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</si>
  <si>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</si>
  <si>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</si>
  <si>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</si>
  <si>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</si>
  <si>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</si>
  <si>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</si>
  <si>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</si>
  <si>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</si>
  <si>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</si>
  <si>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</si>
  <si>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</si>
  <si>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</si>
  <si>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</si>
  <si>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</si>
  <si>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</si>
  <si>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</si>
  <si>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</si>
  <si>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</si>
  <si>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</si>
  <si>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</si>
  <si>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</si>
  <si>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</si>
  <si>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</si>
  <si>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</si>
  <si>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</si>
  <si>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</si>
  <si>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</si>
  <si>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</si>
  <si>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</si>
  <si>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</si>
  <si>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</si>
  <si>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</si>
  <si>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</si>
  <si>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</si>
  <si>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</si>
  <si>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</si>
  <si>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</si>
  <si>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</si>
  <si>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</si>
  <si>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</si>
  <si>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</si>
  <si>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</si>
  <si>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</si>
  <si>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</si>
  <si>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</si>
  <si>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</si>
  <si>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</si>
  <si>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</si>
  <si>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</si>
  <si>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</si>
  <si>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</si>
  <si>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</si>
  <si>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</si>
  <si>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</si>
  <si>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</si>
  <si>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</si>
  <si>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</si>
  <si>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</si>
  <si>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</si>
  <si>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</si>
  <si>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</si>
  <si>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</si>
  <si>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</si>
  <si>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</si>
  <si>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</si>
  <si>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</si>
  <si>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</si>
  <si>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</si>
  <si>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</si>
  <si>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</si>
  <si>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</si>
  <si>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</si>
  <si>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</si>
  <si>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</si>
  <si>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</si>
  <si>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</si>
  <si>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</si>
  <si>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</si>
  <si>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</si>
  <si>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</si>
  <si>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</si>
  <si>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</si>
  <si>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</si>
  <si>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</si>
  <si>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</si>
  <si>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</si>
  <si>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</si>
  <si>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</si>
  <si>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</si>
  <si>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</si>
  <si>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</si>
  <si>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</si>
  <si>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</si>
  <si>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</si>
  <si>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</si>
  <si>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</si>
  <si>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</si>
  <si>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</si>
  <si>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</si>
  <si>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</si>
  <si>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</si>
  <si>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</si>
  <si>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</si>
  <si>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</si>
  <si>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</si>
  <si>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</si>
  <si>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</si>
  <si>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</si>
  <si>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</si>
  <si>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</si>
  <si>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</si>
  <si>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</si>
  <si>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</si>
  <si>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</si>
  <si>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</si>
  <si>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</si>
  <si>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</si>
  <si>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</si>
  <si>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</si>
  <si>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</si>
  <si>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</si>
  <si>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</si>
  <si>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</si>
  <si>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</si>
  <si>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</si>
  <si>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</si>
  <si>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</si>
  <si>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</si>
  <si>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</si>
  <si>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</si>
  <si>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</si>
  <si>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</si>
  <si>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</si>
  <si>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</si>
  <si>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</si>
  <si>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</si>
  <si>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</si>
  <si>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</si>
  <si>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</si>
  <si>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</si>
  <si>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</si>
  <si>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</si>
  <si>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</si>
  <si>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</si>
  <si>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</si>
  <si>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</si>
  <si>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</si>
  <si>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</si>
  <si>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</si>
  <si>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</si>
  <si>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</si>
  <si>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</si>
  <si>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</si>
  <si>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</si>
  <si>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</si>
  <si>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</si>
  <si>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</si>
  <si>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</si>
  <si>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</si>
  <si>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</si>
  <si>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</si>
  <si>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</si>
  <si>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</si>
  <si>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</si>
  <si>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</si>
  <si>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</si>
  <si>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</si>
  <si>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</si>
  <si>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</si>
  <si>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</si>
  <si>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</si>
  <si>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</si>
  <si>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</si>
  <si>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</si>
  <si>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</si>
  <si>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</si>
  <si>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</si>
  <si>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</si>
  <si>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</si>
  <si>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</si>
  <si>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</si>
  <si>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</si>
  <si>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</si>
  <si>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</si>
  <si>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</si>
  <si>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</si>
  <si>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</si>
  <si>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</si>
  <si>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</si>
  <si>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</si>
  <si>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</si>
  <si>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</si>
  <si>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</si>
  <si>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</si>
  <si>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</si>
  <si>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</si>
  <si>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</si>
  <si>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</si>
  <si>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</si>
  <si>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</si>
  <si>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</si>
  <si>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</si>
  <si>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</si>
  <si>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</si>
  <si>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</si>
  <si>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</si>
  <si>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</si>
  <si>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</si>
  <si>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</si>
  <si>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</si>
  <si>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</si>
  <si>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</si>
  <si>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</si>
  <si>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</si>
  <si>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</si>
  <si>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</si>
  <si>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</si>
  <si>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</si>
  <si>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</si>
  <si>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</si>
  <si>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</si>
  <si>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</si>
  <si>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</si>
  <si>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</si>
  <si>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</si>
  <si>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</si>
  <si>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</si>
  <si>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</si>
  <si>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</si>
  <si>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</si>
  <si>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</si>
  <si>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</si>
  <si>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</si>
  <si>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</si>
  <si>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</si>
  <si>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</si>
  <si>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</si>
  <si>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</si>
  <si>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</si>
  <si>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</si>
  <si>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</si>
  <si>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</si>
  <si>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</si>
  <si>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</si>
  <si>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</si>
  <si>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</si>
  <si>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</si>
  <si>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</si>
  <si>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</si>
  <si>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</si>
  <si>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</si>
  <si>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</si>
  <si>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</si>
  <si>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</si>
  <si>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</si>
  <si>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</si>
  <si>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</si>
  <si>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</si>
  <si>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</si>
  <si>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</si>
  <si>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</si>
  <si>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</si>
  <si>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</si>
  <si>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</si>
  <si>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</si>
  <si>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</si>
  <si>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</si>
  <si>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</si>
  <si>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</si>
  <si>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</si>
  <si>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</si>
  <si>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</si>
  <si>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</si>
  <si>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</si>
  <si>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</si>
  <si>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</si>
  <si>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</si>
  <si>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</si>
  <si>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</si>
  <si>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</si>
  <si>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</si>
  <si>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</si>
  <si>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</si>
  <si>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</si>
  <si>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</si>
  <si>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</si>
  <si>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</si>
  <si>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</si>
  <si>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</si>
  <si>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</si>
  <si>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</si>
  <si>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</si>
  <si>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</si>
  <si>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</si>
  <si>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</si>
  <si>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</si>
  <si>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</si>
  <si>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</si>
  <si>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</si>
  <si>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</si>
  <si>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</si>
  <si>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</si>
  <si>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</si>
  <si>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</si>
  <si>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</si>
  <si>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</si>
  <si>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</si>
  <si>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</si>
  <si>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</si>
  <si>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</si>
  <si>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</si>
  <si>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</si>
  <si>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</si>
  <si>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</si>
  <si>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</si>
  <si>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</si>
  <si>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</si>
  <si>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</si>
  <si>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</si>
  <si>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</si>
  <si>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</si>
  <si>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</si>
  <si>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</si>
  <si>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</si>
  <si>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</si>
  <si>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</si>
  <si>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</si>
  <si>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</si>
  <si>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</si>
  <si>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</si>
  <si>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</si>
  <si>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</si>
  <si>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</si>
  <si>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</si>
  <si>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</si>
  <si>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</si>
  <si>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</si>
  <si>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</si>
  <si>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</si>
  <si>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</si>
  <si>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</si>
  <si>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</si>
  <si>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</si>
  <si>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</si>
  <si>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</si>
  <si>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</si>
  <si>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</si>
  <si>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</si>
  <si>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</si>
  <si>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</si>
  <si>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</si>
  <si>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</si>
  <si>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</si>
  <si>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</si>
  <si>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</si>
  <si>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</si>
  <si>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</si>
  <si>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</si>
  <si>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</si>
  <si>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</si>
  <si>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</si>
  <si>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</si>
  <si>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</si>
  <si>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</si>
  <si>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</si>
  <si>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</si>
  <si>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</si>
  <si>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</si>
  <si>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</si>
  <si>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</si>
  <si>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</si>
  <si>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</si>
  <si>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</si>
  <si>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</si>
  <si>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</si>
  <si>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</si>
  <si>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</si>
  <si>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</si>
  <si>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</si>
  <si>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</si>
  <si>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</si>
  <si>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</si>
  <si>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</si>
  <si>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</si>
  <si>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</si>
  <si>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</si>
  <si>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</si>
  <si>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</si>
  <si>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</si>
  <si>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</si>
  <si>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</si>
  <si>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</si>
  <si>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</si>
  <si>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</si>
  <si>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</si>
  <si>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</si>
  <si>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</si>
  <si>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</si>
  <si>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</si>
  <si>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</si>
  <si>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</si>
  <si>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</si>
  <si>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</si>
  <si>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</si>
  <si>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</si>
  <si>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</si>
  <si>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</si>
  <si>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</si>
  <si>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</si>
  <si>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</si>
  <si>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</si>
  <si>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</si>
  <si>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</si>
  <si>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</si>
  <si>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</si>
  <si>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</si>
  <si>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</si>
  <si>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</si>
  <si>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</si>
  <si>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</si>
  <si>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</si>
  <si>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</si>
  <si>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</si>
  <si>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</si>
  <si>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</si>
  <si>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</si>
  <si>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</si>
  <si>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</si>
  <si>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</si>
  <si>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</si>
  <si>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</si>
  <si>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</si>
  <si>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</si>
  <si>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</si>
  <si>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</si>
  <si>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</si>
  <si>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</si>
  <si>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</si>
  <si>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</si>
  <si>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</si>
  <si>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</si>
  <si>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</si>
  <si>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</si>
  <si>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</si>
  <si>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</si>
  <si>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</si>
  <si>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</si>
  <si>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</si>
  <si>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</si>
  <si>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</si>
  <si>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</si>
  <si>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</si>
  <si>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</si>
  <si>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</si>
  <si>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</si>
  <si>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</si>
  <si>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</si>
  <si>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</si>
  <si>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</si>
  <si>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</si>
  <si>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</si>
  <si>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</si>
  <si>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</si>
  <si>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</si>
  <si>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</si>
  <si>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</si>
  <si>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</si>
  <si>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</si>
  <si>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</si>
  <si>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</si>
  <si>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</si>
  <si>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</si>
  <si>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</si>
  <si>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</si>
  <si>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</si>
  <si>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</si>
  <si>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</si>
  <si>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</si>
  <si>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</si>
  <si>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</si>
  <si>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</si>
  <si>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</si>
  <si>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</si>
  <si>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</si>
  <si>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</si>
  <si>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</si>
  <si>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</si>
  <si>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</si>
  <si>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</si>
  <si>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</si>
  <si>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</si>
  <si>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</si>
  <si>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</si>
  <si>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</si>
  <si>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</si>
  <si>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</si>
  <si>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</si>
  <si>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</si>
  <si>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</si>
  <si>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</si>
  <si>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</si>
  <si>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</si>
  <si>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</si>
  <si>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</si>
  <si>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</si>
  <si>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</si>
  <si>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</si>
  <si>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</si>
  <si>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</si>
  <si>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</si>
  <si>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</si>
  <si>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</si>
  <si>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</si>
  <si>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</si>
  <si>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</si>
  <si>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</si>
  <si>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</si>
  <si>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</si>
  <si>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</si>
  <si>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</si>
  <si>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</si>
  <si>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</si>
  <si>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</si>
  <si>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</si>
  <si>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</si>
  <si>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</si>
  <si>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</si>
  <si>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</si>
  <si>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</si>
  <si>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</si>
  <si>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</si>
  <si>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</si>
  <si>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</si>
  <si>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</si>
  <si>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</si>
  <si>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</si>
  <si>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</si>
  <si>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</si>
  <si>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</si>
  <si>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</si>
  <si>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</si>
  <si>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</si>
  <si>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</si>
  <si>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</si>
  <si>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</si>
  <si>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</si>
  <si>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</si>
  <si>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</si>
  <si>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</si>
  <si>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</si>
  <si>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</si>
  <si>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</si>
  <si>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</si>
  <si>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</si>
  <si>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</si>
  <si>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</si>
  <si>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</si>
  <si>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</si>
  <si>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</si>
  <si>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</si>
  <si>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</si>
  <si>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</si>
  <si>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</si>
  <si>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</si>
  <si>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</si>
  <si>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</si>
  <si>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</si>
  <si>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</si>
  <si>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</si>
  <si>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</si>
  <si>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</si>
  <si>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</si>
  <si>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</si>
  <si>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</si>
  <si>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</si>
  <si>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</si>
  <si>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</si>
  <si>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</si>
  <si>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</si>
  <si>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</si>
  <si>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</si>
  <si>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</si>
  <si>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</si>
  <si>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</si>
  <si>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</si>
  <si>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</si>
  <si>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</si>
  <si>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</si>
  <si>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</si>
  <si>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</si>
  <si>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</si>
  <si>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</si>
  <si>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</si>
  <si>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</si>
  <si>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</si>
  <si>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</si>
  <si>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</si>
  <si>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</si>
  <si>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</si>
  <si>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</si>
  <si>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</si>
  <si>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</si>
  <si>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</si>
  <si>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</si>
  <si>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</si>
  <si>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</si>
  <si>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</si>
  <si>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</si>
  <si>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</si>
  <si>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</si>
  <si>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</si>
  <si>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</si>
  <si>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</si>
  <si>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</si>
  <si>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</si>
  <si>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</si>
  <si>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</si>
  <si>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</si>
  <si>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</si>
  <si>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</si>
  <si>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</si>
  <si>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</si>
  <si>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</si>
  <si>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</si>
  <si>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</si>
  <si>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</si>
  <si>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</si>
  <si>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</si>
  <si>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</si>
  <si>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</si>
  <si>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</si>
  <si>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</si>
  <si>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</si>
  <si>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</si>
  <si>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</si>
  <si>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</si>
  <si>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</si>
  <si>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</si>
  <si>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</si>
  <si>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</si>
  <si>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</si>
  <si>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</si>
  <si>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</si>
  <si>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</si>
  <si>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</si>
  <si>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</si>
  <si>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</si>
  <si>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</si>
  <si>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</si>
  <si>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</si>
  <si>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</si>
  <si>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</si>
  <si>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</si>
  <si>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</si>
  <si>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</si>
  <si>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</si>
  <si>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</si>
  <si>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</si>
  <si>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</si>
  <si>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</si>
  <si>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</si>
  <si>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</si>
  <si>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</si>
  <si>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</si>
  <si>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</si>
  <si>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</si>
  <si>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</si>
  <si>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</si>
  <si>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</si>
  <si>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</si>
  <si>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</si>
  <si>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</si>
  <si>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</si>
  <si>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</si>
  <si>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</si>
  <si>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</si>
  <si>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</si>
  <si>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</si>
  <si>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</si>
  <si>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</si>
  <si>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</si>
  <si>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</si>
  <si>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</si>
  <si>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</si>
  <si>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</si>
  <si>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</si>
  <si>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</si>
  <si>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</si>
  <si>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</si>
  <si>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</si>
  <si>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</si>
  <si>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</si>
  <si>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</si>
  <si>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</si>
  <si>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</si>
  <si>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</si>
  <si>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</si>
  <si>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</si>
  <si>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</si>
  <si>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</si>
  <si>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</si>
  <si>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</si>
  <si>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</si>
  <si>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</si>
  <si>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</si>
  <si>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</si>
  <si>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</si>
  <si>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</si>
  <si>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</si>
  <si>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</si>
  <si>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</si>
  <si>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</si>
  <si>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</si>
  <si>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</si>
  <si>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</si>
  <si>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</si>
  <si>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</si>
  <si>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</si>
  <si>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</si>
  <si>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</si>
  <si>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</si>
  <si>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</si>
  <si>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</si>
  <si>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</si>
  <si>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</si>
  <si>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</si>
  <si>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</si>
  <si>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</si>
  <si>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</si>
  <si>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</si>
  <si>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</si>
  <si>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</si>
  <si>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</si>
  <si>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</si>
  <si>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</si>
  <si>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</si>
  <si>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</si>
  <si>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</si>
  <si>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</si>
  <si>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</si>
  <si>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</si>
  <si>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</si>
  <si>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</si>
  <si>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</si>
  <si>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</si>
  <si>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</si>
  <si>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</si>
  <si>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</si>
  <si>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</si>
  <si>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</si>
  <si>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</si>
  <si>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</si>
  <si>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</si>
  <si>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</si>
  <si>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</si>
  <si>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</si>
  <si>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</si>
  <si>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</si>
  <si>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</si>
  <si>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</si>
  <si>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</si>
  <si>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</si>
  <si>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</si>
  <si>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</si>
  <si>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</si>
  <si>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</si>
  <si>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</si>
  <si>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</si>
  <si>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</si>
  <si>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</si>
  <si>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</si>
  <si>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</si>
  <si>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</si>
  <si>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</si>
  <si>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</si>
  <si>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</si>
  <si>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</si>
  <si>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</si>
  <si>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</si>
  <si>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</si>
  <si>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</si>
  <si>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</si>
  <si>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</si>
  <si>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</si>
  <si>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</si>
  <si>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</si>
  <si>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</si>
  <si>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</si>
  <si>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</si>
  <si>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</si>
  <si>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</si>
  <si>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</si>
  <si>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</si>
  <si>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</si>
  <si>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</si>
  <si>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</si>
  <si>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</si>
  <si>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</si>
  <si>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</si>
  <si>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</si>
  <si>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</si>
  <si>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</si>
  <si>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</si>
  <si>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</si>
  <si>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</si>
  <si>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</si>
  <si>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</si>
  <si>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</si>
  <si>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</si>
  <si>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</si>
  <si>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</si>
  <si>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</si>
  <si>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</si>
  <si>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</si>
  <si>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</si>
  <si>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</si>
  <si>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</si>
  <si>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</si>
  <si>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</si>
  <si>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</si>
  <si>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</si>
  <si>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</si>
  <si>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</si>
  <si>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</si>
  <si>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</si>
  <si>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</si>
  <si>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</si>
  <si>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</si>
  <si>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</si>
  <si>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</si>
  <si>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</si>
  <si>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</si>
  <si>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</si>
  <si>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</si>
  <si>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</si>
  <si>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</si>
  <si>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</si>
  <si>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</si>
  <si>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</si>
  <si>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</si>
  <si>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</si>
  <si>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</si>
  <si>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</si>
  <si>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</si>
  <si>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</si>
  <si>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</si>
  <si>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</si>
  <si>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</si>
  <si>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</si>
  <si>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</si>
  <si>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</si>
  <si>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</si>
  <si>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</si>
  <si>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</si>
  <si>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</si>
  <si>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</si>
  <si>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</si>
  <si>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</si>
  <si>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</si>
  <si>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</si>
  <si>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</si>
  <si>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</si>
  <si>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</si>
  <si>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</si>
  <si>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</si>
  <si>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</si>
  <si>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</si>
  <si>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</si>
  <si>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</si>
  <si>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</si>
  <si>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</si>
  <si>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</si>
  <si>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</si>
  <si>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</si>
  <si>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</si>
  <si>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</si>
  <si>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</si>
  <si>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</si>
  <si>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</si>
  <si>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</si>
  <si>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</si>
  <si>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</si>
  <si>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</si>
  <si>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</si>
  <si>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</si>
  <si>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</si>
  <si>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</si>
  <si>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</si>
  <si>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</si>
  <si>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</si>
  <si>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</si>
  <si>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</si>
  <si>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</si>
  <si>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</si>
  <si>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</si>
  <si>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</si>
  <si>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</si>
  <si>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</si>
  <si>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</si>
  <si>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</si>
  <si>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</si>
  <si>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</si>
  <si>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</si>
  <si>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</si>
  <si>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</si>
  <si>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</si>
  <si>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</si>
  <si>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</si>
  <si>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</si>
  <si>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</si>
  <si>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</si>
  <si>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</si>
  <si>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</si>
  <si>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</si>
  <si>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</si>
  <si>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</si>
  <si>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</si>
  <si>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</si>
  <si>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</si>
  <si>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</si>
  <si>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</si>
  <si>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</si>
  <si>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</si>
  <si>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</si>
  <si>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</si>
  <si>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</si>
  <si>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</si>
  <si>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</si>
  <si>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</si>
  <si>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</si>
  <si>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</si>
  <si>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</si>
  <si>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</si>
  <si>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</si>
  <si>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</si>
  <si>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</si>
  <si>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</si>
  <si>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</si>
  <si>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</si>
  <si>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</si>
  <si>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</si>
  <si>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</si>
  <si>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</si>
  <si>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</si>
  <si>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</si>
  <si>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</si>
  <si>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</si>
  <si>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</si>
  <si>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</si>
  <si>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</si>
  <si>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</si>
  <si>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</si>
  <si>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</si>
  <si>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</si>
  <si>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</si>
  <si>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</si>
  <si>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</si>
  <si>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</si>
  <si>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</si>
  <si>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</si>
  <si>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</si>
  <si>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</si>
  <si>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</si>
  <si>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</si>
  <si>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</si>
  <si>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</si>
  <si>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</si>
  <si>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</si>
  <si>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</si>
  <si>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</si>
  <si>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</si>
  <si>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</si>
  <si>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</si>
  <si>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</si>
  <si>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</si>
  <si>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</si>
  <si>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</si>
  <si>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</si>
  <si>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</si>
  <si>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</si>
  <si>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</si>
  <si>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</si>
  <si>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</si>
  <si>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</si>
  <si>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</si>
  <si>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</si>
  <si>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</si>
  <si>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</si>
  <si>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</si>
  <si>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</si>
  <si>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</si>
  <si>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</si>
  <si>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</si>
  <si>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</si>
  <si>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</si>
  <si>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</si>
  <si>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</si>
  <si>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</si>
  <si>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</si>
  <si>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</si>
  <si>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</si>
  <si>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</si>
  <si>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</si>
  <si>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</si>
  <si>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</si>
  <si>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</si>
  <si>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</si>
  <si>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</si>
  <si>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</si>
  <si>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</si>
  <si>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</si>
  <si>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</si>
  <si>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</si>
  <si>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</si>
  <si>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</si>
  <si>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</si>
  <si>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</si>
  <si>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</si>
  <si>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</si>
  <si>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</si>
  <si>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</si>
  <si>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</si>
  <si>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</si>
  <si>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</si>
  <si>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</si>
  <si>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</si>
  <si>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</si>
  <si>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</si>
  <si>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</si>
  <si>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</si>
  <si>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</si>
  <si>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</si>
  <si>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</si>
  <si>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</si>
  <si>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</si>
  <si>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</si>
  <si>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</si>
  <si>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</si>
  <si>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</si>
  <si>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</si>
  <si>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</si>
  <si>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</si>
  <si>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</si>
  <si>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</si>
  <si>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</si>
  <si>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</si>
  <si>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</si>
  <si>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</si>
  <si>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</si>
  <si>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</si>
  <si>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</si>
  <si>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</si>
  <si>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</si>
  <si>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</si>
  <si>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</si>
  <si>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</si>
  <si>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</si>
  <si>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</si>
  <si>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</si>
  <si>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</si>
  <si>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</si>
  <si>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</si>
  <si>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</si>
  <si>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</si>
  <si>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</si>
  <si>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</si>
  <si>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</si>
  <si>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</si>
  <si>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</si>
  <si>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</si>
  <si>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</si>
  <si>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</si>
  <si>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</si>
  <si>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</si>
  <si>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</si>
  <si>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</si>
  <si>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</si>
  <si>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</si>
  <si>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</si>
  <si>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</si>
  <si>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</si>
  <si>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</si>
  <si>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</si>
  <si>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</si>
  <si>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</si>
  <si>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</si>
  <si>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</si>
  <si>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</si>
  <si>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</si>
  <si>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</si>
  <si>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</si>
  <si>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</si>
  <si>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</si>
  <si>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</si>
  <si>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</si>
  <si>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</si>
  <si>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</si>
  <si>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</si>
  <si>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</si>
  <si>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</si>
  <si>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</si>
  <si>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</si>
  <si>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</si>
  <si>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</si>
  <si>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</si>
  <si>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</si>
  <si>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</si>
  <si>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</si>
  <si>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</si>
  <si>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</si>
  <si>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</si>
  <si>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</si>
  <si>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</si>
  <si>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</si>
  <si>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</si>
  <si>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</si>
  <si>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</si>
  <si>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</si>
  <si>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</si>
  <si>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</si>
  <si>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</si>
  <si>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</si>
  <si>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</si>
  <si>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</si>
  <si>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</si>
  <si>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</si>
  <si>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</si>
  <si>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</si>
  <si>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</si>
  <si>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</si>
  <si>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</si>
  <si>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</si>
  <si>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</si>
  <si>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</si>
  <si>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</si>
  <si>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</si>
  <si>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</si>
  <si>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</si>
  <si>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</si>
  <si>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</si>
  <si>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</si>
  <si>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</si>
  <si>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</si>
  <si>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</si>
  <si>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</si>
  <si>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</si>
  <si>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</si>
  <si>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</si>
  <si>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</si>
  <si>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</si>
  <si>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</si>
  <si>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</si>
  <si>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</si>
  <si>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</si>
  <si>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</si>
  <si>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</si>
  <si>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</si>
  <si>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</si>
  <si>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</si>
  <si>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</si>
  <si>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</si>
  <si>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</si>
  <si>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</si>
  <si>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</si>
  <si>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</si>
  <si>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</si>
  <si>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</si>
  <si>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</si>
  <si>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</si>
  <si>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</si>
  <si>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</si>
  <si>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</si>
  <si>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</si>
  <si>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</si>
  <si>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</si>
  <si>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</si>
  <si>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</si>
  <si>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</si>
  <si>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</si>
  <si>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</si>
  <si>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</si>
  <si>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</si>
  <si>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</si>
  <si>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</si>
  <si>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</si>
  <si>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</si>
  <si>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</si>
  <si>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</si>
  <si>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</si>
  <si>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</si>
  <si>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</si>
  <si>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</si>
  <si>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</si>
  <si>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</si>
  <si>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</si>
  <si>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</si>
  <si>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</si>
  <si>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</si>
  <si>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</si>
  <si>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</si>
  <si>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</si>
  <si>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</si>
  <si>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</si>
  <si>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</si>
  <si>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</si>
  <si>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</si>
  <si>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</si>
  <si>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</si>
  <si>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</si>
  <si>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</si>
  <si>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</si>
  <si>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</si>
  <si>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</si>
  <si>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</si>
  <si>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</si>
  <si>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</si>
  <si>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</si>
  <si>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</si>
  <si>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</si>
  <si>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</si>
  <si>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</si>
  <si>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</si>
  <si>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</si>
  <si>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</si>
  <si>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</si>
  <si>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</si>
  <si>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</si>
  <si>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</si>
  <si>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</si>
  <si>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</si>
  <si>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</si>
  <si>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</si>
  <si>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</si>
  <si>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</si>
  <si>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</si>
  <si>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</si>
  <si>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</si>
  <si>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</si>
  <si>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</si>
  <si>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</si>
  <si>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</si>
  <si>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</si>
  <si>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</si>
  <si>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</si>
  <si>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</si>
  <si>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</si>
  <si>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</si>
  <si>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</si>
  <si>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</si>
  <si>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</si>
  <si>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</si>
  <si>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</si>
  <si>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</si>
  <si>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</si>
  <si>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</si>
  <si>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</si>
  <si>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</si>
  <si>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</si>
  <si>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</si>
  <si>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</si>
  <si>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</si>
  <si>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</si>
  <si>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</si>
  <si>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</si>
  <si>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</si>
  <si>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</si>
  <si>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</si>
  <si>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</si>
  <si>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</si>
  <si>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</si>
  <si>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</si>
  <si>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</si>
  <si>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</si>
  <si>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</si>
  <si>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</si>
  <si>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</si>
  <si>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</si>
  <si>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</si>
  <si>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</si>
  <si>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</si>
  <si>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</si>
  <si>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</si>
  <si>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</si>
  <si>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</si>
  <si>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</si>
  <si>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</si>
  <si>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</si>
  <si>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</si>
  <si>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</si>
  <si>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</si>
  <si>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</si>
  <si>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</si>
  <si>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</si>
  <si>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</si>
  <si>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</si>
  <si>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</si>
  <si>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</si>
  <si>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</si>
  <si>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</si>
  <si>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</si>
  <si>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</si>
  <si>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</si>
  <si>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</si>
  <si>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</si>
  <si>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</si>
  <si>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</si>
  <si>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</si>
  <si>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</si>
  <si>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</si>
  <si>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</si>
  <si>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</si>
  <si>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</si>
  <si>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</si>
  <si>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</si>
  <si>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</si>
  <si>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</si>
  <si>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</si>
  <si>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</si>
  <si>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</si>
  <si>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</si>
  <si>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</si>
  <si>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</si>
  <si>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</si>
  <si>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</si>
  <si>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</si>
  <si>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</si>
  <si>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</si>
  <si>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</si>
  <si>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</si>
  <si>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</si>
  <si>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</si>
  <si>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</si>
  <si>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</si>
  <si>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</si>
  <si>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</si>
  <si>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</si>
  <si>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</si>
  <si>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</si>
  <si>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</si>
  <si>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</si>
  <si>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</si>
  <si>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</si>
  <si>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</si>
  <si>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</si>
  <si>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</si>
  <si>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</si>
  <si>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</si>
  <si>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</si>
  <si>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</si>
  <si>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</si>
  <si>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</si>
  <si>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</si>
  <si>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</si>
  <si>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</si>
  <si>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</si>
  <si>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</si>
  <si>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</si>
  <si>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</si>
  <si>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</si>
  <si>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</si>
  <si>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</si>
  <si>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</si>
  <si>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</si>
  <si>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</si>
  <si>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</si>
  <si>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</si>
  <si>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</si>
  <si>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</si>
  <si>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</si>
  <si>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</si>
  <si>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</si>
  <si>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</si>
  <si>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</si>
  <si>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</si>
  <si>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</si>
  <si>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</si>
  <si>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</si>
  <si>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</si>
  <si>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</si>
  <si>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</si>
  <si>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</si>
  <si>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</si>
  <si>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</si>
  <si>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</si>
  <si>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</si>
  <si>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</si>
  <si>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</si>
  <si>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</si>
  <si>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</si>
  <si>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</si>
  <si>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</si>
  <si>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</si>
  <si>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</si>
  <si>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</si>
  <si>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</si>
  <si>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</si>
  <si>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</si>
  <si>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</si>
  <si>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</si>
  <si>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</si>
  <si>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</si>
  <si>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</si>
  <si>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</si>
  <si>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</si>
  <si>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</si>
  <si>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</si>
  <si>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</si>
  <si>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</si>
  <si>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</si>
  <si>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</si>
  <si>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</si>
  <si>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</si>
  <si>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</si>
  <si>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</si>
  <si>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</si>
  <si>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</si>
  <si>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</si>
  <si>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</si>
  <si>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</si>
  <si>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</si>
  <si>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</si>
  <si>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</si>
  <si>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</si>
  <si>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</si>
  <si>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</si>
  <si>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</si>
  <si>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</si>
  <si>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</si>
  <si>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</si>
  <si>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</si>
  <si>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</si>
  <si>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</si>
  <si>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</si>
  <si>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</si>
  <si>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</si>
  <si>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</si>
  <si>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</si>
  <si>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</si>
  <si>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</si>
  <si>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</si>
  <si>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</si>
  <si>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</si>
  <si>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</si>
  <si>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</si>
  <si>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</si>
  <si>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</si>
  <si>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</si>
  <si>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</si>
  <si>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</si>
  <si>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</si>
  <si>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</si>
  <si>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</si>
  <si>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</si>
  <si>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</si>
  <si>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</si>
  <si>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</si>
  <si>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</si>
  <si>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</si>
  <si>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</si>
  <si>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</si>
  <si>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</si>
  <si>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</si>
  <si>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</si>
  <si>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</si>
  <si>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</si>
  <si>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</si>
  <si>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</si>
  <si>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</si>
  <si>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</si>
  <si>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</si>
  <si>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</si>
  <si>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</si>
  <si>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</si>
  <si>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</si>
  <si>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</si>
  <si>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</si>
  <si>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</si>
  <si>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</si>
  <si>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</si>
  <si>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</si>
  <si>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</si>
  <si>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</si>
  <si>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</si>
  <si>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</si>
  <si>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</si>
  <si>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</si>
  <si>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</si>
  <si>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</si>
  <si>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</si>
  <si>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</si>
  <si>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</si>
  <si>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</si>
  <si>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</si>
  <si>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</si>
  <si>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</si>
  <si>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</si>
  <si>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</si>
  <si>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</si>
  <si>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</si>
  <si>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</si>
  <si>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</si>
  <si>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</si>
  <si>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</si>
  <si>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</si>
  <si>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</si>
  <si>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</si>
  <si>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</si>
  <si>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</si>
  <si>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</si>
  <si>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</si>
  <si>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</si>
  <si>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</si>
  <si>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</si>
  <si>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</si>
  <si>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</si>
  <si>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</si>
  <si>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</si>
  <si>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</si>
  <si>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</si>
  <si>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</si>
  <si>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</si>
  <si>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</si>
  <si>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</si>
  <si>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</si>
  <si>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</si>
  <si>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</si>
  <si>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</si>
  <si>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</si>
  <si>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</si>
  <si>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</si>
  <si>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</si>
  <si>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</si>
  <si>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</si>
  <si>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</si>
  <si>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</si>
  <si>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</si>
  <si>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</si>
  <si>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</si>
  <si>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</si>
  <si>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</si>
  <si>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</si>
  <si>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</si>
  <si>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</si>
  <si>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</si>
  <si>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</si>
  <si>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</si>
  <si>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</si>
  <si>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</si>
  <si>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</si>
  <si>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</si>
  <si>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</si>
  <si>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</si>
  <si>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</si>
  <si>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</si>
  <si>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</si>
  <si>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</si>
  <si>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</si>
  <si>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</si>
  <si>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</si>
  <si>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</si>
  <si>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</si>
  <si>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</si>
  <si>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</si>
  <si>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</si>
  <si>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</si>
  <si>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</si>
  <si>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</si>
  <si>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</si>
  <si>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</si>
  <si>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</si>
  <si>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</si>
  <si>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</si>
  <si>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</si>
  <si>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</si>
  <si>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</si>
  <si>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</si>
  <si>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</si>
  <si>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</si>
  <si>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</si>
  <si>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</si>
  <si>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</si>
  <si>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</si>
  <si>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</si>
  <si>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</si>
  <si>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</si>
  <si>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</si>
  <si>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</si>
  <si>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</si>
  <si>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</si>
  <si>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</si>
  <si>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</si>
  <si>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</si>
  <si>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</si>
  <si>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</si>
  <si>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</si>
  <si>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</si>
  <si>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</si>
  <si>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</si>
  <si>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</si>
  <si>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</si>
  <si>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</si>
  <si>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</si>
  <si>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</si>
  <si>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</si>
  <si>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</si>
  <si>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</si>
  <si>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</si>
  <si>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</si>
  <si>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</si>
  <si>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</si>
  <si>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</si>
  <si>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</si>
  <si>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</si>
  <si>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</si>
  <si>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</si>
  <si>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</si>
  <si>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</si>
  <si>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</si>
  <si>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</si>
  <si>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</si>
  <si>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</si>
  <si>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</si>
  <si>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</si>
  <si>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</si>
  <si>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</si>
  <si>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</si>
  <si>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</si>
  <si>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</si>
  <si>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</si>
  <si>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</si>
  <si>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</si>
  <si>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</si>
  <si>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</si>
  <si>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</si>
  <si>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</si>
  <si>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</si>
  <si>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</si>
  <si>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</si>
  <si>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</si>
  <si>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</si>
  <si>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</si>
  <si>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</si>
  <si>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</si>
  <si>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</si>
  <si>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</si>
  <si>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</si>
  <si>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</si>
  <si>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</si>
  <si>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</si>
  <si>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</si>
  <si>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</si>
  <si>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</si>
  <si>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</si>
  <si>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</si>
  <si>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</si>
  <si>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</si>
  <si>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</si>
  <si>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</si>
  <si>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</si>
  <si>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</si>
  <si>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</si>
  <si>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</si>
  <si>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</si>
  <si>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</si>
  <si>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</si>
  <si>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</si>
  <si>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</si>
  <si>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</si>
  <si>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</si>
  <si>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</si>
  <si>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</si>
  <si>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</si>
  <si>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</si>
  <si>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</si>
  <si>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</si>
  <si>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</si>
  <si>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</si>
  <si>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</si>
  <si>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</si>
  <si>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</si>
  <si>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</si>
  <si>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</si>
  <si>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</si>
  <si>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</si>
  <si>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</si>
  <si>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</si>
  <si>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</si>
  <si>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</si>
  <si>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</si>
  <si>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</si>
  <si>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</si>
  <si>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</si>
  <si>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</si>
  <si>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</si>
  <si>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</si>
  <si>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</si>
  <si>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</si>
  <si>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</si>
  <si>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</si>
  <si>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</si>
  <si>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</si>
  <si>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</si>
  <si>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</si>
  <si>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</si>
  <si>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</si>
  <si>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</si>
  <si>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</si>
  <si>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</si>
  <si>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</si>
  <si>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</si>
  <si>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</si>
  <si>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</si>
  <si>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</si>
  <si>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</si>
  <si>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</si>
  <si>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</si>
  <si>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</si>
  <si>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</si>
  <si>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</si>
  <si>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</si>
  <si>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</si>
  <si>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</si>
  <si>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</si>
  <si>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</si>
  <si>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</si>
  <si>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</si>
  <si>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</si>
  <si>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</si>
  <si>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</si>
  <si>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</si>
  <si>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</si>
  <si>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</si>
  <si>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</si>
  <si>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</si>
  <si>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</si>
  <si>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</si>
  <si>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</si>
  <si>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</si>
  <si>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</si>
  <si>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</si>
  <si>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</si>
  <si>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</si>
  <si>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</si>
  <si>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</si>
  <si>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</si>
  <si>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</si>
  <si>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</si>
  <si>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</si>
  <si>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</si>
  <si>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</si>
  <si>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</si>
  <si>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</si>
  <si>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</si>
  <si>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</si>
  <si>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</si>
  <si>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</si>
  <si>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</si>
  <si>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</si>
  <si>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</si>
  <si>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</si>
  <si>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</si>
  <si>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</si>
  <si>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</si>
  <si>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</si>
  <si>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</si>
  <si>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</si>
  <si>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</si>
  <si>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</si>
  <si>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</si>
  <si>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</si>
  <si>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</si>
  <si>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</si>
  <si>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</si>
  <si>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</si>
  <si>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</si>
  <si>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</si>
  <si>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</si>
  <si>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</si>
  <si>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</si>
  <si>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</si>
  <si>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</si>
  <si>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</si>
  <si>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</si>
  <si>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</si>
  <si>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</si>
  <si>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</si>
  <si>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</si>
  <si>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</si>
  <si>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</si>
  <si>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</si>
  <si>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</si>
  <si>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</si>
  <si>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</si>
  <si>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</si>
  <si>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</si>
  <si>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</si>
  <si>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</si>
  <si>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</si>
  <si>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</si>
  <si>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</si>
  <si>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</si>
  <si>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</si>
  <si>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</si>
  <si>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</si>
  <si>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</si>
  <si>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</si>
  <si>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</si>
  <si>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</si>
  <si>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</si>
  <si>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</si>
  <si>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</si>
  <si>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</si>
  <si>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</si>
  <si>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</si>
  <si>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</si>
  <si>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</si>
  <si>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</si>
  <si>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</si>
  <si>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</si>
  <si>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</si>
  <si>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</si>
  <si>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</si>
  <si>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</si>
  <si>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</si>
  <si>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</si>
  <si>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</si>
  <si>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</si>
  <si>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</si>
  <si>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</si>
  <si>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</si>
  <si>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</si>
  <si>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</si>
  <si>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</si>
  <si>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</si>
  <si>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</si>
  <si>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</si>
  <si>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</si>
  <si>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</si>
  <si>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</si>
  <si>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</si>
  <si>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</si>
  <si>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</si>
  <si>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</si>
  <si>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</si>
  <si>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</si>
  <si>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</si>
  <si>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</si>
  <si>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</si>
  <si>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</si>
  <si>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</si>
  <si>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</si>
  <si>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</si>
  <si>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</si>
  <si>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</si>
  <si>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</si>
  <si>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</si>
  <si>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</si>
  <si>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</si>
  <si>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</si>
  <si>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</si>
  <si>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</si>
  <si>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</si>
  <si>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</si>
  <si>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</si>
  <si>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</si>
  <si>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</si>
  <si>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</si>
  <si>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</si>
  <si>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</si>
  <si>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</si>
  <si>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</si>
  <si>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</si>
  <si>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</si>
  <si>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</si>
  <si>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</si>
  <si>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</si>
  <si>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</si>
  <si>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</si>
  <si>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</si>
  <si>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</si>
  <si>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</si>
  <si>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</si>
  <si>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</si>
  <si>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</si>
  <si>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</si>
  <si>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</si>
  <si>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</si>
  <si>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</si>
  <si>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</si>
  <si>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</si>
  <si>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</si>
  <si>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</si>
  <si>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</si>
  <si>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</si>
  <si>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</si>
  <si>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</si>
  <si>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</si>
  <si>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</si>
  <si>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</si>
  <si>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</si>
  <si>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</si>
  <si>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</si>
  <si>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</si>
  <si>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</si>
  <si>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</si>
  <si>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</si>
  <si>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</si>
  <si>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</si>
  <si>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</si>
  <si>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</si>
  <si>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</si>
  <si>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</si>
  <si>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</si>
  <si>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</si>
  <si>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</si>
  <si>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</si>
  <si>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</si>
  <si>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</si>
  <si>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</si>
  <si>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</si>
  <si>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</si>
  <si>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</si>
  <si>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</si>
  <si>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</si>
  <si>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</si>
  <si>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</si>
  <si>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</si>
  <si>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</si>
  <si>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</si>
  <si>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</si>
  <si>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</si>
  <si>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</si>
  <si>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</si>
  <si>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</si>
  <si>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</si>
  <si>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</si>
  <si>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</si>
  <si>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</si>
  <si>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</si>
  <si>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</si>
  <si>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</si>
  <si>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</si>
  <si>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</si>
  <si>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</si>
  <si>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</si>
  <si>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</si>
  <si>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</si>
  <si>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</si>
  <si>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</si>
  <si>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</si>
  <si>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</si>
  <si>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</si>
  <si>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</si>
  <si>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</si>
  <si>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</si>
  <si>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</si>
  <si>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</si>
  <si>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</si>
  <si>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</si>
  <si>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</si>
  <si>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</si>
  <si>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</si>
  <si>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</si>
  <si>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</si>
  <si>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</si>
  <si>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</si>
  <si>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</si>
  <si>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</si>
  <si>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</si>
  <si>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</si>
  <si>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</si>
  <si>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</si>
  <si>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</si>
  <si>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</si>
  <si>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</si>
  <si>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</si>
  <si>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</si>
  <si>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</si>
  <si>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</si>
  <si>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</si>
  <si>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</si>
  <si>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</si>
  <si>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</si>
  <si>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</si>
  <si>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</si>
  <si>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</si>
  <si>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</si>
  <si>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</si>
  <si>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</si>
  <si>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</si>
  <si>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</si>
  <si>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</si>
  <si>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</si>
  <si>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</si>
  <si>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</si>
  <si>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</si>
  <si>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</si>
  <si>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</si>
  <si>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</si>
  <si>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</si>
  <si>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</si>
  <si>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</si>
  <si>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</si>
  <si>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</si>
  <si>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</si>
  <si>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</si>
  <si>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</si>
  <si>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</si>
  <si>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</si>
  <si>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</si>
  <si>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</si>
  <si>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</si>
  <si>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</si>
  <si>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</si>
  <si>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</si>
  <si>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</si>
  <si>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</si>
  <si>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</si>
  <si>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</si>
  <si>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</si>
  <si>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</si>
  <si>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</si>
  <si>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</si>
  <si>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</si>
  <si>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</si>
  <si>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</si>
  <si>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</si>
  <si>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</si>
  <si>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</si>
  <si>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</si>
  <si>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</si>
  <si>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</si>
  <si>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</si>
  <si>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</si>
  <si>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</si>
  <si>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</si>
  <si>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</si>
  <si>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</si>
  <si>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</si>
  <si>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</si>
  <si>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</si>
  <si>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</si>
  <si>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</si>
  <si>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</si>
  <si>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</si>
  <si>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</si>
  <si>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</si>
  <si>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</si>
  <si>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</si>
  <si>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</si>
  <si>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</si>
  <si>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</si>
  <si>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</si>
  <si>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</si>
  <si>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</si>
  <si>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</si>
  <si>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</si>
  <si>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</si>
  <si>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</si>
  <si>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</si>
  <si>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</si>
  <si>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</si>
  <si>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</si>
  <si>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</si>
  <si>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</si>
  <si>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</si>
  <si>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</si>
  <si>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</si>
  <si>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</si>
  <si>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</si>
  <si>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</si>
  <si>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</si>
  <si>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</si>
  <si>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</si>
  <si>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</si>
  <si>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</si>
  <si>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</si>
  <si>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</si>
  <si>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</si>
  <si>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</si>
  <si>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</si>
  <si>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</si>
  <si>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</si>
  <si>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</si>
  <si>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</si>
  <si>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</si>
  <si>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</si>
  <si>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</si>
  <si>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</si>
  <si>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</si>
  <si>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</si>
  <si>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</si>
  <si>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</si>
  <si>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</si>
  <si>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</si>
  <si>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</si>
  <si>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</si>
  <si>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</si>
  <si>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</si>
  <si>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</si>
  <si>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</si>
  <si>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</si>
  <si>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</si>
  <si>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</si>
  <si>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</si>
  <si>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</si>
  <si>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</si>
  <si>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</si>
  <si>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</si>
  <si>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</si>
  <si>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</si>
  <si>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</si>
  <si>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</si>
  <si>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</si>
  <si>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</si>
  <si>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</si>
  <si>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</si>
  <si>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</si>
  <si>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</si>
  <si>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</si>
  <si>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</si>
  <si>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</si>
  <si>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</si>
  <si>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</si>
  <si>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</si>
  <si>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</si>
  <si>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</si>
  <si>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</si>
  <si>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</si>
  <si>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</si>
  <si>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</si>
  <si>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</si>
  <si>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</si>
  <si>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</si>
  <si>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</si>
  <si>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</si>
  <si>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</si>
  <si>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</si>
  <si>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</si>
  <si>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</si>
  <si>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</si>
  <si>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</si>
  <si>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</si>
  <si>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</si>
  <si>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</si>
  <si>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</si>
  <si>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</si>
  <si>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</si>
  <si>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</si>
  <si>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</si>
  <si>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</si>
  <si>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</si>
  <si>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</si>
  <si>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</si>
  <si>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</si>
  <si>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</si>
  <si>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</si>
  <si>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</si>
  <si>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</si>
  <si>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</si>
  <si>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</si>
  <si>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</si>
  <si>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</si>
  <si>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</si>
  <si>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</si>
  <si>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</si>
  <si>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</si>
  <si>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</si>
  <si>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</si>
  <si>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</si>
  <si>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</si>
  <si>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</si>
  <si>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</si>
  <si>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</si>
  <si>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</si>
  <si>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</si>
  <si>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</si>
  <si>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</si>
  <si>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</si>
  <si>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</si>
  <si>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</si>
  <si>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</si>
  <si>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</si>
  <si>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</si>
  <si>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</si>
  <si>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</si>
  <si>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</si>
  <si>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</si>
  <si>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</si>
  <si>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</si>
  <si>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</si>
  <si>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</si>
  <si>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</si>
  <si>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</si>
  <si>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</si>
  <si>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</si>
  <si>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</si>
  <si>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</si>
  <si>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</si>
  <si>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</si>
  <si>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</si>
  <si>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</si>
  <si>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</si>
  <si>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</si>
  <si>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</si>
  <si>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</si>
  <si>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</si>
  <si>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</si>
  <si>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</si>
  <si>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</si>
  <si>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</si>
  <si>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</si>
  <si>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</si>
  <si>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</si>
  <si>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</si>
  <si>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</si>
  <si>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</si>
  <si>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</si>
  <si>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</si>
  <si>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</si>
  <si>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</si>
  <si>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</si>
  <si>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</si>
  <si>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</si>
  <si>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</si>
  <si>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</si>
  <si>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</si>
  <si>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</si>
  <si>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</si>
  <si>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</si>
  <si>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</si>
  <si>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</si>
  <si>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</si>
  <si>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</si>
  <si>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</si>
  <si>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</si>
  <si>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</si>
  <si>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</si>
  <si>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</si>
  <si>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</si>
  <si>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</si>
  <si>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</si>
  <si>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</si>
  <si>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</si>
  <si>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</si>
  <si>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</si>
  <si>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</si>
  <si>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</si>
  <si>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</si>
  <si>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</si>
  <si>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</si>
  <si>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</si>
  <si>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</si>
  <si>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</si>
  <si>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</si>
  <si>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</si>
  <si>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</si>
  <si>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</si>
  <si>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</si>
  <si>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</si>
  <si>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</si>
  <si>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</si>
  <si>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</si>
  <si>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</si>
  <si>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</si>
  <si>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</si>
  <si>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</si>
  <si>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</si>
  <si>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</si>
  <si>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</si>
  <si>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</si>
  <si>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</si>
  <si>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</si>
  <si>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</si>
  <si>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</si>
  <si>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</si>
  <si>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</si>
  <si>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</si>
  <si>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</si>
  <si>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</si>
  <si>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</si>
  <si>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</si>
  <si>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</si>
  <si>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</si>
  <si>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</si>
  <si>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</si>
  <si>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</si>
  <si>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</si>
  <si>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</si>
  <si>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</si>
  <si>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</si>
  <si>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</si>
  <si>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</si>
  <si>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</si>
  <si>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</si>
  <si>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</si>
  <si>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</si>
  <si>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</si>
  <si>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</si>
  <si>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</si>
  <si>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</si>
  <si>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</si>
  <si>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</si>
  <si>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</si>
  <si>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</si>
  <si>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</si>
  <si>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</si>
  <si>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</si>
  <si>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</si>
  <si>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</si>
  <si>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</si>
  <si>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</si>
  <si>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</si>
  <si>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</si>
  <si>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</si>
  <si>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</si>
  <si>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</si>
  <si>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</si>
  <si>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</si>
  <si>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</si>
  <si>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</si>
  <si>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</si>
  <si>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</si>
  <si>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</si>
  <si>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</si>
  <si>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</si>
  <si>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</si>
  <si>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</si>
  <si>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</si>
  <si>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</si>
  <si>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</si>
  <si>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</si>
  <si>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</si>
  <si>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</si>
  <si>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</si>
  <si>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</si>
  <si>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</si>
  <si>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</si>
  <si>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</si>
  <si>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</si>
  <si>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</si>
  <si>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</si>
  <si>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</si>
  <si>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</si>
  <si>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</si>
  <si>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</si>
  <si>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</si>
  <si>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</si>
  <si>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</si>
  <si>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</si>
  <si>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</si>
  <si>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</si>
  <si>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</si>
  <si>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</si>
  <si>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</si>
  <si>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</si>
  <si>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</si>
  <si>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</si>
  <si>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</si>
  <si>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</si>
  <si>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</si>
  <si>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</si>
  <si>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</si>
  <si>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</si>
  <si>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</si>
  <si>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</si>
  <si>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</si>
  <si>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</si>
  <si>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</si>
  <si>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</si>
  <si>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</si>
  <si>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</si>
  <si>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</si>
  <si>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</si>
  <si>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</si>
  <si>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</si>
  <si>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</si>
  <si>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</si>
  <si>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</si>
  <si>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</si>
  <si>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</si>
  <si>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</si>
  <si>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</si>
  <si>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</si>
  <si>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</si>
  <si>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</si>
  <si>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</si>
  <si>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</si>
  <si>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</si>
  <si>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</si>
  <si>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</si>
  <si>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</si>
  <si>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</si>
  <si>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</si>
  <si>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</si>
  <si>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</si>
  <si>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</si>
  <si>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</si>
  <si>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</si>
  <si>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</si>
  <si>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</si>
  <si>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</si>
  <si>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</si>
  <si>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</si>
  <si>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</si>
  <si>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</si>
  <si>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</si>
  <si>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</si>
  <si>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</si>
  <si>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</si>
  <si>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</si>
  <si>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</si>
  <si>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</si>
  <si>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</si>
  <si>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</si>
  <si>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</si>
  <si>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</si>
  <si>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</si>
  <si>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</si>
  <si>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</si>
  <si>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</si>
  <si>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</si>
  <si>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</si>
  <si>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</si>
  <si>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</si>
  <si>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</si>
  <si>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</si>
  <si>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</si>
  <si>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</si>
  <si>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</si>
  <si>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</si>
  <si>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</si>
  <si>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</si>
  <si>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</si>
  <si>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</si>
  <si>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</si>
  <si>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</si>
  <si>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</si>
  <si>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</si>
  <si>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</si>
  <si>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</si>
  <si>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</si>
  <si>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</si>
  <si>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</si>
  <si>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</si>
  <si>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</si>
  <si>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</si>
  <si>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</si>
  <si>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</si>
  <si>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</si>
  <si>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</si>
  <si>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</si>
  <si>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</si>
  <si>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</si>
  <si>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</si>
  <si>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</si>
  <si>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</si>
  <si>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</si>
  <si>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</si>
  <si>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</si>
  <si>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</si>
  <si>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</si>
  <si>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</si>
  <si>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</si>
  <si>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</si>
  <si>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</si>
  <si>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</si>
  <si>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</si>
  <si>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</si>
  <si>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</si>
  <si>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</si>
  <si>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</si>
  <si>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</si>
  <si>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</si>
  <si>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</si>
  <si>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</si>
  <si>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</si>
  <si>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</si>
  <si>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</si>
  <si>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</si>
  <si>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</si>
  <si>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</si>
  <si>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</si>
  <si>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</si>
  <si>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</si>
  <si>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</si>
  <si>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</si>
  <si>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</si>
  <si>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</si>
  <si>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</si>
  <si>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</si>
  <si>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</si>
  <si>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</si>
  <si>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</si>
  <si>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</si>
  <si>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</si>
  <si>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</si>
  <si>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</si>
  <si>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</si>
  <si>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</si>
  <si>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</si>
  <si>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</si>
  <si>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</si>
  <si>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</si>
  <si>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</si>
  <si>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</si>
  <si>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</si>
  <si>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</si>
  <si>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</si>
  <si>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</si>
  <si>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</si>
  <si>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</si>
  <si>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</si>
  <si>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</si>
  <si>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</si>
  <si>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</si>
  <si>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</si>
  <si>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</si>
  <si>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</si>
  <si>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</si>
  <si>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</si>
  <si>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</si>
  <si>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</si>
  <si>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</si>
  <si>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</si>
  <si>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</si>
  <si>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</si>
  <si>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</si>
  <si>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</si>
  <si>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</si>
  <si>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</si>
  <si>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</si>
  <si>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</si>
  <si>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</si>
  <si>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</si>
  <si>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</si>
  <si>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</si>
  <si>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</si>
  <si>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</si>
  <si>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</si>
  <si>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</si>
  <si>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</si>
  <si>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</si>
  <si>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</si>
  <si>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</si>
  <si>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</si>
  <si>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</si>
  <si>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</si>
  <si>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</si>
  <si>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</si>
  <si>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</si>
  <si>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</si>
  <si>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</si>
  <si>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</si>
  <si>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</si>
  <si>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</si>
  <si>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</si>
  <si>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</si>
  <si>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</si>
  <si>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</si>
  <si>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</si>
  <si>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</si>
  <si>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</si>
  <si>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</si>
  <si>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</si>
  <si>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</si>
  <si>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</si>
  <si>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</si>
  <si>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</si>
  <si>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</si>
  <si>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</si>
  <si>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</si>
  <si>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</si>
  <si>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</si>
  <si>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</si>
  <si>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</si>
  <si>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</si>
  <si>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</si>
  <si>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</si>
  <si>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</si>
  <si>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</si>
  <si>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</si>
  <si>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</si>
  <si>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</si>
  <si>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</si>
  <si>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</si>
  <si>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</si>
  <si>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</si>
  <si>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</si>
  <si>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</si>
  <si>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</si>
  <si>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</si>
  <si>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</si>
  <si>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</si>
  <si>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</si>
  <si>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</si>
  <si>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</si>
  <si>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</si>
  <si>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</si>
  <si>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</si>
  <si>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</si>
  <si>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</si>
  <si>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</si>
  <si>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</si>
  <si>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</si>
  <si>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</si>
  <si>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</si>
  <si>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</si>
  <si>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</si>
  <si>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</si>
  <si>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</si>
  <si>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</si>
  <si>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</si>
  <si>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</si>
  <si>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</si>
  <si>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</si>
  <si>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</si>
  <si>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</si>
  <si>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</si>
  <si>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</si>
  <si>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</si>
  <si>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</si>
  <si>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</si>
  <si>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</si>
  <si>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</si>
  <si>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</si>
  <si>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</si>
  <si>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</si>
  <si>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</si>
  <si>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</si>
  <si>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</si>
  <si>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</si>
  <si>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</si>
  <si>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</si>
  <si>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</si>
  <si>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</si>
  <si>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</si>
  <si>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</si>
  <si>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</si>
  <si>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</si>
  <si>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</si>
  <si>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</si>
  <si>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</si>
  <si>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</si>
  <si>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</si>
  <si>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</si>
  <si>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</si>
  <si>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</si>
  <si>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</si>
  <si>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</si>
  <si>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</si>
  <si>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</si>
  <si>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</si>
  <si>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</si>
  <si>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</si>
  <si>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</si>
  <si>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</si>
  <si>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</si>
  <si>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</si>
  <si>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</si>
  <si>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</si>
  <si>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</si>
  <si>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</si>
  <si>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</si>
  <si>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</si>
  <si>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</si>
  <si>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</si>
  <si>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</si>
  <si>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</si>
  <si>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</si>
  <si>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</si>
  <si>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</si>
  <si>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</si>
  <si>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</si>
  <si>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</si>
  <si>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</si>
  <si>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</si>
  <si>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</si>
  <si>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</si>
  <si>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</si>
  <si>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</si>
  <si>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</si>
  <si>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</si>
  <si>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</si>
  <si>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</si>
  <si>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</si>
  <si>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</si>
  <si>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</si>
  <si>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</si>
  <si>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</si>
  <si>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</si>
  <si>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</si>
  <si>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</si>
  <si>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</si>
  <si>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</si>
  <si>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</si>
  <si>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</si>
  <si>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</si>
  <si>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</si>
  <si>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</si>
  <si>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</si>
  <si>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</si>
  <si>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</si>
  <si>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</si>
  <si>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</si>
  <si>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</si>
  <si>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</si>
  <si>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</si>
  <si>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</si>
  <si>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</si>
  <si>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</si>
  <si>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</si>
  <si>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</si>
  <si>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</si>
  <si>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</si>
  <si>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</si>
  <si>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</si>
  <si>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</si>
  <si>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</si>
  <si>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</si>
  <si>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</si>
  <si>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</si>
  <si>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</si>
  <si>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</si>
  <si>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</si>
  <si>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</si>
  <si>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</si>
  <si>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</si>
  <si>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</si>
  <si>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</si>
  <si>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</si>
  <si>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</si>
  <si>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</si>
  <si>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</si>
  <si>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</si>
  <si>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</si>
  <si>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</si>
  <si>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</si>
  <si>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</si>
  <si>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</si>
  <si>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</si>
  <si>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</si>
  <si>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</si>
  <si>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</si>
  <si>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</si>
  <si>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</si>
  <si>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</si>
  <si>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</si>
  <si>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</si>
  <si>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</si>
  <si>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</si>
  <si>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</si>
  <si>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</si>
  <si>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</si>
  <si>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</si>
  <si>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</si>
  <si>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</si>
  <si>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</si>
  <si>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</si>
  <si>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</si>
  <si>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</si>
  <si>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</si>
  <si>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</si>
  <si>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</si>
  <si>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</si>
  <si>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</si>
  <si>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</si>
  <si>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</si>
  <si>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</si>
  <si>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</si>
  <si>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</si>
  <si>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</si>
  <si>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</si>
  <si>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</si>
  <si>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</si>
  <si>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</si>
  <si>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</si>
  <si>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</si>
  <si>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</si>
  <si>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</si>
  <si>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</si>
  <si>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</si>
  <si>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</si>
  <si>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</si>
  <si>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</si>
  <si>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</si>
  <si>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</si>
  <si>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</si>
  <si>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</si>
  <si>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</si>
  <si>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</si>
  <si>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</si>
  <si>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</si>
  <si>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</si>
  <si>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</si>
  <si>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</si>
  <si>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</si>
  <si>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</si>
  <si>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</si>
  <si>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</si>
  <si>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</si>
  <si>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</si>
  <si>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</si>
  <si>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</si>
  <si>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</si>
  <si>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</si>
  <si>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</si>
  <si>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</si>
  <si>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</si>
  <si>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</si>
  <si>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</si>
  <si>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</si>
  <si>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</si>
  <si>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</si>
  <si>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</si>
  <si>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</si>
  <si>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</si>
  <si>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</si>
  <si>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</si>
  <si>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</si>
  <si>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</si>
  <si>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</si>
  <si>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</si>
  <si>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</si>
  <si>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</si>
  <si>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</si>
  <si>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</si>
  <si>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</si>
  <si>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</si>
  <si>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</si>
  <si>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</si>
  <si>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</si>
  <si>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</si>
  <si>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</si>
  <si>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</si>
  <si>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</si>
  <si>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</si>
  <si>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</si>
  <si>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</si>
  <si>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</si>
  <si>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</si>
  <si>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</si>
  <si>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</si>
  <si>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</si>
  <si>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</si>
  <si>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</si>
  <si>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</si>
  <si>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</si>
  <si>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</si>
  <si>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</si>
  <si>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</si>
  <si>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</si>
  <si>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</si>
  <si>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</si>
  <si>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</si>
  <si>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</si>
  <si>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</si>
  <si>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</si>
  <si>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</si>
  <si>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</si>
  <si>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</si>
  <si>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</si>
  <si>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</si>
  <si>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</si>
  <si>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</si>
  <si>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</si>
  <si>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</si>
  <si>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</si>
  <si>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</si>
  <si>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</si>
  <si>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</si>
  <si>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</si>
  <si>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</si>
  <si>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</si>
  <si>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</si>
  <si>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</si>
  <si>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</si>
  <si>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</si>
  <si>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</si>
  <si>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</si>
  <si>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</si>
  <si>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</si>
  <si>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</si>
  <si>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</si>
  <si>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</si>
  <si>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</si>
  <si>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</si>
  <si>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</si>
  <si>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</si>
  <si>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</si>
  <si>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</si>
  <si>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</si>
  <si>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</si>
  <si>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</si>
  <si>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</si>
  <si>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</si>
  <si>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</si>
  <si>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</si>
  <si>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</si>
  <si>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</si>
  <si>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</si>
  <si>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</si>
  <si>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</si>
  <si>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</si>
  <si>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</si>
  <si>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</si>
  <si>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</si>
  <si>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</si>
  <si>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</si>
  <si>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</si>
  <si>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</si>
  <si>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</si>
  <si>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</si>
  <si>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</si>
  <si>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</si>
  <si>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</si>
  <si>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</si>
  <si>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</si>
  <si>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</si>
  <si>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</si>
  <si>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</si>
  <si>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</si>
  <si>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</si>
  <si>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</si>
  <si>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</si>
  <si>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</si>
  <si>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</si>
  <si>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</si>
  <si>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</si>
  <si>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</si>
  <si>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</si>
  <si>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</si>
  <si>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</si>
  <si>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</si>
  <si>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</si>
  <si>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</si>
  <si>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</si>
  <si>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</si>
  <si>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</si>
  <si>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</si>
  <si>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</si>
  <si>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</si>
  <si>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</si>
  <si>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</si>
  <si>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</si>
  <si>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</si>
  <si>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</si>
  <si>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</si>
  <si>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</si>
  <si>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</si>
  <si>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</si>
  <si>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</si>
  <si>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</si>
  <si>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</si>
  <si>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</si>
  <si>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</si>
  <si>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</si>
  <si>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</si>
  <si>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</si>
  <si>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</si>
  <si>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</si>
  <si>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</si>
  <si>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</si>
  <si>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</si>
  <si>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</si>
  <si>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</si>
  <si>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</si>
  <si>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</si>
  <si>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</si>
  <si>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</si>
  <si>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</si>
  <si>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</si>
  <si>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</si>
  <si>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</si>
  <si>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</si>
  <si>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</si>
  <si>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</si>
  <si>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</si>
  <si>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</si>
  <si>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</si>
  <si>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</si>
  <si>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</si>
  <si>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</si>
  <si>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</si>
  <si>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</si>
  <si>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</si>
  <si>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</si>
  <si>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</si>
  <si>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</si>
  <si>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</si>
  <si>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</si>
  <si>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</si>
  <si>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</si>
  <si>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</si>
  <si>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</si>
  <si>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</si>
  <si>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</si>
  <si>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</si>
  <si>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</si>
  <si>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</si>
  <si>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</si>
  <si>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</si>
  <si>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</si>
  <si>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</si>
  <si>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</si>
  <si>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</si>
  <si>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</si>
  <si>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</si>
  <si>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</si>
  <si>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</si>
  <si>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</si>
  <si>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</si>
  <si>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</si>
  <si>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</si>
  <si>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</si>
  <si>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</si>
  <si>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</si>
  <si>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</si>
  <si>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</si>
  <si>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</si>
  <si>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</si>
  <si>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</si>
  <si>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</si>
  <si>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</si>
  <si>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</si>
  <si>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</si>
  <si>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</si>
  <si>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</si>
  <si>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</si>
  <si>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</si>
  <si>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</si>
  <si>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</si>
  <si>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</si>
  <si>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</si>
  <si>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</si>
  <si>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</si>
  <si>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</si>
  <si>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</si>
  <si>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</si>
  <si>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</si>
  <si>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</si>
  <si>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</si>
  <si>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</si>
  <si>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</si>
  <si>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</si>
  <si>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</si>
  <si>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</si>
  <si>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</si>
  <si>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</si>
  <si>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</si>
  <si>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</si>
  <si>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</si>
  <si>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</si>
  <si>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</si>
  <si>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</si>
  <si>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</si>
  <si>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</si>
  <si>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</si>
  <si>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</si>
  <si>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</si>
  <si>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</si>
  <si>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</si>
  <si>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</si>
  <si>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</si>
  <si>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</si>
  <si>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</si>
  <si>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</si>
  <si>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</si>
  <si>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</si>
  <si>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</si>
  <si>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</si>
  <si>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</si>
  <si>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</si>
  <si>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</si>
  <si>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</si>
  <si>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</si>
  <si>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</si>
  <si>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</si>
  <si>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</si>
  <si>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</si>
  <si>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</si>
  <si>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</si>
  <si>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</si>
  <si>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</si>
  <si>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</si>
  <si>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</si>
  <si>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</si>
  <si>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</si>
  <si>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</si>
  <si>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</si>
  <si>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</si>
  <si>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</si>
  <si>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</si>
  <si>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</si>
  <si>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</si>
  <si>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</si>
  <si>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</si>
  <si>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</si>
  <si>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</si>
  <si>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</si>
  <si>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</si>
  <si>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</si>
  <si>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</si>
  <si>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</si>
  <si>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</si>
  <si>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</si>
  <si>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</si>
  <si>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</si>
  <si>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</si>
  <si>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</si>
  <si>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</si>
  <si>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</si>
  <si>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</si>
  <si>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</si>
  <si>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</si>
  <si>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</si>
  <si>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</si>
  <si>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</si>
  <si>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</si>
  <si>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</si>
  <si>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</si>
  <si>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</si>
  <si>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</si>
  <si>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</si>
  <si>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</si>
  <si>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</si>
  <si>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</si>
  <si>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</si>
  <si>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</si>
  <si>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</si>
  <si>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</si>
  <si>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</si>
  <si>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</si>
  <si>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</si>
  <si>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</si>
  <si>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</si>
  <si>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</si>
  <si>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</si>
  <si>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</si>
  <si>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</si>
  <si>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</si>
  <si>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</si>
  <si>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</si>
  <si>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</si>
  <si>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</si>
  <si>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</si>
  <si>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</si>
  <si>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</si>
  <si>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</si>
  <si>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</si>
  <si>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</si>
  <si>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</si>
  <si>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</si>
  <si>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</si>
  <si>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</si>
  <si>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</si>
  <si>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</si>
  <si>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</si>
  <si>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</si>
  <si>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</si>
  <si>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</si>
  <si>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</si>
  <si>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</si>
  <si>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</si>
  <si>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</si>
  <si>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</si>
  <si>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</si>
  <si>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</si>
  <si>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</si>
  <si>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</si>
  <si>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</si>
  <si>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</si>
  <si>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</si>
  <si>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</si>
  <si>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</si>
  <si>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</si>
  <si>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</si>
  <si>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</si>
  <si>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</si>
  <si>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</si>
  <si>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</si>
  <si>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</si>
  <si>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</si>
  <si>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</si>
  <si>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</si>
  <si>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</si>
  <si>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</si>
  <si>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</si>
  <si>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</si>
  <si>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</si>
  <si>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</si>
  <si>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</si>
  <si>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</si>
  <si>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</si>
  <si>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</si>
  <si>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</si>
  <si>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</si>
  <si>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</si>
  <si>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</si>
  <si>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</si>
  <si>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</si>
  <si>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</si>
  <si>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</si>
  <si>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</si>
  <si>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</si>
  <si>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</si>
  <si>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</si>
  <si>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</si>
  <si>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</si>
  <si>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</si>
  <si>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</si>
  <si>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</si>
  <si>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</si>
  <si>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</si>
  <si>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</si>
  <si>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</si>
  <si>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</si>
  <si>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</si>
  <si>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</si>
  <si>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</si>
  <si>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</si>
  <si>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</si>
  <si>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</si>
  <si>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</si>
  <si>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</si>
  <si>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</si>
  <si>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</si>
  <si>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</si>
  <si>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</si>
  <si>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</si>
  <si>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</si>
  <si>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</si>
  <si>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</si>
  <si>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</si>
  <si>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</si>
  <si>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</si>
  <si>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</si>
  <si>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</si>
  <si>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</si>
  <si>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</si>
  <si>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</si>
  <si>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</si>
  <si>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</si>
  <si>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</si>
  <si>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</si>
  <si>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</si>
  <si>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</si>
  <si>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</si>
  <si>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</si>
  <si>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</si>
  <si>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</si>
  <si>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</si>
  <si>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</si>
  <si>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</si>
  <si>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</si>
  <si>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</si>
  <si>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</si>
  <si>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</si>
  <si>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</si>
  <si>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</si>
  <si>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</si>
  <si>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</si>
  <si>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</si>
  <si>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</si>
  <si>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</si>
  <si>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</si>
  <si>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</si>
  <si>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</si>
  <si>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</si>
  <si>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</si>
  <si>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</si>
  <si>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</si>
  <si>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</si>
  <si>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</si>
  <si>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</si>
  <si>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</si>
  <si>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</si>
  <si>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</si>
  <si>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</si>
  <si>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</si>
  <si>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</si>
  <si>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</si>
  <si>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</si>
  <si>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</si>
  <si>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</si>
  <si>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</si>
  <si>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</si>
  <si>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</si>
  <si>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</si>
  <si>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</si>
  <si>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</si>
  <si>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</si>
  <si>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</si>
  <si>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</si>
  <si>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</si>
  <si>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</si>
  <si>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</si>
  <si>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</si>
  <si>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</si>
  <si>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</si>
  <si>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</si>
  <si>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</si>
  <si>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</si>
  <si>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</si>
  <si>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</si>
  <si>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</si>
  <si>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</si>
  <si>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</si>
  <si>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</si>
  <si>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</si>
  <si>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</si>
  <si>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</si>
  <si>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</si>
  <si>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</si>
  <si>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</si>
  <si>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</si>
  <si>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</si>
  <si>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</si>
  <si>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</si>
  <si>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</si>
  <si>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</si>
  <si>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</si>
  <si>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</si>
  <si>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</si>
  <si>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</si>
  <si>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</si>
  <si>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</si>
  <si>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</si>
  <si>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</si>
  <si>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</si>
  <si>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</si>
  <si>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</si>
  <si>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</si>
  <si>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</si>
  <si>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</si>
  <si>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</si>
  <si>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</si>
  <si>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</si>
  <si>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</si>
  <si>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</si>
  <si>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</si>
  <si>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</si>
  <si>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</si>
  <si>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</si>
  <si>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</si>
  <si>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</si>
  <si>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</si>
  <si>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</si>
  <si>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</si>
  <si>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</si>
  <si>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</si>
  <si>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</si>
  <si>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</si>
  <si>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</si>
  <si>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</si>
  <si>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</si>
  <si>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</si>
  <si>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</si>
  <si>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</si>
  <si>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</si>
  <si>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</si>
  <si>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</si>
  <si>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</si>
  <si>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</si>
  <si>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</si>
  <si>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</si>
  <si>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</si>
  <si>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</si>
  <si>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</si>
  <si>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</si>
  <si>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</si>
  <si>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</si>
  <si>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</si>
  <si>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</si>
  <si>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</si>
  <si>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</si>
  <si>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</si>
  <si>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</si>
  <si>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</si>
  <si>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</si>
  <si>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</si>
  <si>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</si>
  <si>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</si>
  <si>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</si>
  <si>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</si>
  <si>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</si>
  <si>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</si>
  <si>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</si>
  <si>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</si>
  <si>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</si>
  <si>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</si>
  <si>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</si>
  <si>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</si>
  <si>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</si>
  <si>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</si>
  <si>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</si>
  <si>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</si>
  <si>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</si>
  <si>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</si>
  <si>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</si>
  <si>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</si>
  <si>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</si>
  <si>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</si>
  <si>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</si>
  <si>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</si>
  <si>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</si>
  <si>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</si>
  <si>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</si>
  <si>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</si>
  <si>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</si>
  <si>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</si>
  <si>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</si>
  <si>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</si>
  <si>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</si>
  <si>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</si>
  <si>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</si>
  <si>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</si>
  <si>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</si>
  <si>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</si>
  <si>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</si>
  <si>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</si>
  <si>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</si>
  <si>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</si>
  <si>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</si>
  <si>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</si>
  <si>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</si>
  <si>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</si>
  <si>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</si>
  <si>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</si>
  <si>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</si>
  <si>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</si>
  <si>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</si>
  <si>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</si>
  <si>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</si>
  <si>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</si>
  <si>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</si>
  <si>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</si>
  <si>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</si>
  <si>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</si>
  <si>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</si>
  <si>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</si>
  <si>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</si>
  <si>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</si>
  <si>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</si>
  <si>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</si>
  <si>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</si>
  <si>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</si>
  <si>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</si>
  <si>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</si>
  <si>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</si>
  <si>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</si>
  <si>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</si>
  <si>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</si>
  <si>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</si>
  <si>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</si>
  <si>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</si>
  <si>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</si>
  <si>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</si>
  <si>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</si>
  <si>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</si>
  <si>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</si>
  <si>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</si>
  <si>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</si>
  <si>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</si>
  <si>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</si>
  <si>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</si>
  <si>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</si>
  <si>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</si>
  <si>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</si>
  <si>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</si>
  <si>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</si>
  <si>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</si>
  <si>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</si>
  <si>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</si>
  <si>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</si>
  <si>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</si>
  <si>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</si>
  <si>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</si>
  <si>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</si>
  <si>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</si>
  <si>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</si>
  <si>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</si>
  <si>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</si>
  <si>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</si>
  <si>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</si>
  <si>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</si>
  <si>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</si>
  <si>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</si>
  <si>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</si>
  <si>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</si>
  <si>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</si>
  <si>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</si>
  <si>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</si>
  <si>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</si>
  <si>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</si>
  <si>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</si>
  <si>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</si>
  <si>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</si>
  <si>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</si>
  <si>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</si>
  <si>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</si>
  <si>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</si>
  <si>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</si>
  <si>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</si>
  <si>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</si>
  <si>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</si>
  <si>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</si>
  <si>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</si>
  <si>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</si>
  <si>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</si>
  <si>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</si>
  <si>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</si>
  <si>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</si>
  <si>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</si>
  <si>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</si>
  <si>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</si>
  <si>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</si>
  <si>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</si>
  <si>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</si>
  <si>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</si>
  <si>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</si>
  <si>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</si>
  <si>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</si>
  <si>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</si>
  <si>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</si>
  <si>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</si>
  <si>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</si>
  <si>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</si>
  <si>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</si>
  <si>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</si>
  <si>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</si>
  <si>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</si>
  <si>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</si>
  <si>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</si>
  <si>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</si>
  <si>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</si>
  <si>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</si>
  <si>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</si>
  <si>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</si>
  <si>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</si>
  <si>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</si>
  <si>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</si>
  <si>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</si>
  <si>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</si>
  <si>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</si>
  <si>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</si>
  <si>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</si>
  <si>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</si>
  <si>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</si>
  <si>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</si>
  <si>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</si>
  <si>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</si>
  <si>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</si>
  <si>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</si>
  <si>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</si>
  <si>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</si>
  <si>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</si>
  <si>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</si>
  <si>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</si>
  <si>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</si>
  <si>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</si>
  <si>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</si>
  <si>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</si>
  <si>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</si>
  <si>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</si>
  <si>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</si>
  <si>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</si>
  <si>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</si>
  <si>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</si>
  <si>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</si>
  <si>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</si>
  <si>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</si>
  <si>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</si>
  <si>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</si>
  <si>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</si>
  <si>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</si>
  <si>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</si>
  <si>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</si>
  <si>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</si>
  <si>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</si>
  <si>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</si>
  <si>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</si>
  <si>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</si>
  <si>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</si>
  <si>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</si>
  <si>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</si>
  <si>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</si>
  <si>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</si>
  <si>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</si>
  <si>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</si>
  <si>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</si>
  <si>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</si>
  <si>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</si>
  <si>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</si>
  <si>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</si>
  <si>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</si>
  <si>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</si>
  <si>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</si>
  <si>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</si>
  <si>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</si>
  <si>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</si>
  <si>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</si>
  <si>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</si>
  <si>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</si>
  <si>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</si>
  <si>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</si>
  <si>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</si>
  <si>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</si>
  <si>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</si>
  <si>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</si>
  <si>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</si>
  <si>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</si>
  <si>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</si>
  <si>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</si>
  <si>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</si>
  <si>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</si>
  <si>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</si>
  <si>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</si>
  <si>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</si>
  <si>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</si>
  <si>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</si>
  <si>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</si>
  <si>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</si>
  <si>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</si>
  <si>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</si>
  <si>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</si>
  <si>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</si>
  <si>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</si>
  <si>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</si>
  <si>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</si>
  <si>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</si>
  <si>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</si>
  <si>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</si>
  <si>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</si>
  <si>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</si>
  <si>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</si>
  <si>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</si>
  <si>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</si>
  <si>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</si>
  <si>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</si>
  <si>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</si>
  <si>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</si>
  <si>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</si>
  <si>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</si>
  <si>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</si>
  <si>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</si>
  <si>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</si>
  <si>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</si>
  <si>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</si>
  <si>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</si>
  <si>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</si>
  <si>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</si>
  <si>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</si>
  <si>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</si>
  <si>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</si>
  <si>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</si>
  <si>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</si>
  <si>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</si>
  <si>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</si>
  <si>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</si>
  <si>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</si>
  <si>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</si>
  <si>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</si>
  <si>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</si>
  <si>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</si>
  <si>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</si>
  <si>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</si>
  <si>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</si>
  <si>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</si>
  <si>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</si>
  <si>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</si>
  <si>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</si>
  <si>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</si>
  <si>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</si>
  <si>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</si>
  <si>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</si>
  <si>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</si>
  <si>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</si>
  <si>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</si>
  <si>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</si>
  <si>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</si>
  <si>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</si>
  <si>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</si>
  <si>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</si>
  <si>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</si>
  <si>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</si>
  <si>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</si>
  <si>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</si>
  <si>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</si>
  <si>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</si>
  <si>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</si>
  <si>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</si>
  <si>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</si>
  <si>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</si>
  <si>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</si>
  <si>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</si>
  <si>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</si>
  <si>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</si>
  <si>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</si>
  <si>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</si>
  <si>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</si>
  <si>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</si>
  <si>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</si>
  <si>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</si>
  <si>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</si>
  <si>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</si>
  <si>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</si>
  <si>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</si>
  <si>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</si>
  <si>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</si>
  <si>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</si>
  <si>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</si>
  <si>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</si>
  <si>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</si>
  <si>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</si>
  <si>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</si>
  <si>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</si>
  <si>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</si>
  <si>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</si>
  <si>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</si>
  <si>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</si>
  <si>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</si>
  <si>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</si>
  <si>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</si>
  <si>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</si>
  <si>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</si>
  <si>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</si>
  <si>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</si>
  <si>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</si>
  <si>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</si>
  <si>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</si>
  <si>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</si>
  <si>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</si>
  <si>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</si>
  <si>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</si>
  <si>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</si>
  <si>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</si>
  <si>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</si>
  <si>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</si>
  <si>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</si>
  <si>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</si>
  <si>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</si>
  <si>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</si>
  <si>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</si>
  <si>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</si>
  <si>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</si>
  <si>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</si>
  <si>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</si>
  <si>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</si>
  <si>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</si>
  <si>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</si>
  <si>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</si>
  <si>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</si>
  <si>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</si>
  <si>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</si>
  <si>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</si>
  <si>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</si>
  <si>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</si>
  <si>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</si>
  <si>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</si>
  <si>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</si>
  <si>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</si>
  <si>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</si>
  <si>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</si>
  <si>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</si>
  <si>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</si>
  <si>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</si>
  <si>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</si>
  <si>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</si>
  <si>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</si>
  <si>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</si>
  <si>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</si>
  <si>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</si>
  <si>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</si>
  <si>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</si>
  <si>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</si>
  <si>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</si>
  <si>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</si>
  <si>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</si>
  <si>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</si>
  <si>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</si>
  <si>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</si>
  <si>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</si>
  <si>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</si>
  <si>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</si>
  <si>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</si>
  <si>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</si>
  <si>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</si>
  <si>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</si>
  <si>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</si>
  <si>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</si>
  <si>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</si>
  <si>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</si>
  <si>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</si>
  <si>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</si>
  <si>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</si>
  <si>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</si>
  <si>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</si>
  <si>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</si>
  <si>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</si>
  <si>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</si>
  <si>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</si>
  <si>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</si>
  <si>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</si>
  <si>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</si>
  <si>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</si>
  <si>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</si>
  <si>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</si>
  <si>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</si>
  <si>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</si>
  <si>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</si>
  <si>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</si>
  <si>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</si>
  <si>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</si>
  <si>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</si>
  <si>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</si>
  <si>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</si>
  <si>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</si>
  <si>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</si>
  <si>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</si>
  <si>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</si>
  <si>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</si>
  <si>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</si>
  <si>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</si>
  <si>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</si>
  <si>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</si>
  <si>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</si>
  <si>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</si>
  <si>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</si>
  <si>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</si>
  <si>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</si>
  <si>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</si>
  <si>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</si>
  <si>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</si>
  <si>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</si>
  <si>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</si>
  <si>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</si>
  <si>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</si>
  <si>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</si>
  <si>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</si>
  <si>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</si>
  <si>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</si>
  <si>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</si>
  <si>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</si>
  <si>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</si>
  <si>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</si>
  <si>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</si>
  <si>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</si>
  <si>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</si>
  <si>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</si>
  <si>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</si>
  <si>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</si>
  <si>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</si>
  <si>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</si>
  <si>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</si>
  <si>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</si>
  <si>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</si>
  <si>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</si>
  <si>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</si>
  <si>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</si>
  <si>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</si>
  <si>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</si>
  <si>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</si>
  <si>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</si>
  <si>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</si>
  <si>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</si>
  <si>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</si>
  <si>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</si>
  <si>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</si>
  <si>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</si>
  <si>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</si>
  <si>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</si>
  <si>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</si>
  <si>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</si>
  <si>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</si>
  <si>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</si>
  <si>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</si>
  <si>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</si>
  <si>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</si>
  <si>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</si>
  <si>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</si>
  <si>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</si>
  <si>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</si>
  <si>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</si>
  <si>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</si>
  <si>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</si>
  <si>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</si>
  <si>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</si>
  <si>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</si>
  <si>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</si>
  <si>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</si>
  <si>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</si>
  <si>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</si>
  <si>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</si>
  <si>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</si>
  <si>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</si>
  <si>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</si>
  <si>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</si>
  <si>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</si>
  <si>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</si>
  <si>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</si>
  <si>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</si>
  <si>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</si>
  <si>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</si>
  <si>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</si>
  <si>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</si>
  <si>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</si>
  <si>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</si>
  <si>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</si>
  <si>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</si>
  <si>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</si>
  <si>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</si>
  <si>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</si>
  <si>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</si>
  <si>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</si>
  <si>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</si>
  <si>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</si>
  <si>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</si>
  <si>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</si>
  <si>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</si>
  <si>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</si>
  <si>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</si>
  <si>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</si>
  <si>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</si>
  <si>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</si>
  <si>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</si>
  <si>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</si>
  <si>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</si>
  <si>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</si>
  <si>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</si>
  <si>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</si>
  <si>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</si>
  <si>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</si>
  <si>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</si>
  <si>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</si>
  <si>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</si>
  <si>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</si>
  <si>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</si>
  <si>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</si>
  <si>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</si>
  <si>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</si>
  <si>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</si>
  <si>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</si>
  <si>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</si>
  <si>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</si>
  <si>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</si>
  <si>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</si>
  <si>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</si>
  <si>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</si>
  <si>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</si>
  <si>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</si>
  <si>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</si>
  <si>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</si>
  <si>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</si>
  <si>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</si>
  <si>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</si>
  <si>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</si>
  <si>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</si>
  <si>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</si>
  <si>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</si>
  <si>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</si>
  <si>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</si>
  <si>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</si>
  <si>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</si>
  <si>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</si>
  <si>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</si>
  <si>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</si>
  <si>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</si>
  <si>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</si>
  <si>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</si>
  <si>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</si>
  <si>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</si>
  <si>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</si>
  <si>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</si>
  <si>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</si>
  <si>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</si>
  <si>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</si>
  <si>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</si>
  <si>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</si>
  <si>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</si>
  <si>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</si>
  <si>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</si>
  <si>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</si>
  <si>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</si>
  <si>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</si>
  <si>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</si>
  <si>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</si>
  <si>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</si>
  <si>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</si>
  <si>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</si>
  <si>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</si>
  <si>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</si>
  <si>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</si>
  <si>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</si>
  <si>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</si>
  <si>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</si>
  <si>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</si>
  <si>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</si>
  <si>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</si>
  <si>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</si>
  <si>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</si>
  <si>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</si>
  <si>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</si>
  <si>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</si>
  <si>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</si>
  <si>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</si>
  <si>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</si>
  <si>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</si>
  <si>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</si>
  <si>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</si>
  <si>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</si>
  <si>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</si>
  <si>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</si>
  <si>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</si>
  <si>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</si>
  <si>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</si>
  <si>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</si>
  <si>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</si>
  <si>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</si>
  <si>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</si>
  <si>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</si>
  <si>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</si>
  <si>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</si>
  <si>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</si>
  <si>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</si>
  <si>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</si>
  <si>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</si>
  <si>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</si>
  <si>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</si>
  <si>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</si>
  <si>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</si>
  <si>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</si>
  <si>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</si>
  <si>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</si>
  <si>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</si>
  <si>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</si>
  <si>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</si>
  <si>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</si>
  <si>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</si>
  <si>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</si>
  <si>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</si>
  <si>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</si>
  <si>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</si>
  <si>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</si>
  <si>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</si>
  <si>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</si>
  <si>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</si>
  <si>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</si>
  <si>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</si>
  <si>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</si>
  <si>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</si>
  <si>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</si>
  <si>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</si>
  <si>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</si>
  <si>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</si>
  <si>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</si>
  <si>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</si>
  <si>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</si>
  <si>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</si>
  <si>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</si>
  <si>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</si>
  <si>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</si>
  <si>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</si>
  <si>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</si>
  <si>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</si>
  <si>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</si>
  <si>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</si>
  <si>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</si>
  <si>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</si>
  <si>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</si>
  <si>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</si>
  <si>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</si>
  <si>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</si>
  <si>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</si>
  <si>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</si>
  <si>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</si>
  <si>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</si>
  <si>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</si>
  <si>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</si>
  <si>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</si>
  <si>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</si>
  <si>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</si>
  <si>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</si>
  <si>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</si>
  <si>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</si>
  <si>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</si>
  <si>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</si>
  <si>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</si>
  <si>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</si>
  <si>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</si>
  <si>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</si>
  <si>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</si>
  <si>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</si>
  <si>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</si>
  <si>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</si>
  <si>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</si>
  <si>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</si>
  <si>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</si>
  <si>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</si>
  <si>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</si>
  <si>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</si>
  <si>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</si>
  <si>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</si>
  <si>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</si>
  <si>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</si>
  <si>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</si>
  <si>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</si>
  <si>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</si>
  <si>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</si>
  <si>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</si>
  <si>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</si>
  <si>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</si>
  <si>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</si>
  <si>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</si>
  <si>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</si>
  <si>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</si>
  <si>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</si>
  <si>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</si>
  <si>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</si>
  <si>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</si>
  <si>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</si>
  <si>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</si>
  <si>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</si>
  <si>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</si>
  <si>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</si>
  <si>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</si>
  <si>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</si>
  <si>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</si>
  <si>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</si>
  <si>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</si>
  <si>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</si>
  <si>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</si>
  <si>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</si>
  <si>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</si>
  <si>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</si>
  <si>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</si>
  <si>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</si>
  <si>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</si>
  <si>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</si>
  <si>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</si>
  <si>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</si>
  <si>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</si>
  <si>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</si>
  <si>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</si>
  <si>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</si>
  <si>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</si>
  <si>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</si>
  <si>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</si>
  <si>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</si>
  <si>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</si>
  <si>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</si>
  <si>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</si>
  <si>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</si>
  <si>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</si>
  <si>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</si>
  <si>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</si>
  <si>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</si>
  <si>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</si>
  <si>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</si>
  <si>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</si>
  <si>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</si>
  <si>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</si>
  <si>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</si>
  <si>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</si>
  <si>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</si>
  <si>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</si>
  <si>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</si>
  <si>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</si>
  <si>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</si>
  <si>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</si>
  <si>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</si>
  <si>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</si>
  <si>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</si>
  <si>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</si>
  <si>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</si>
  <si>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</si>
  <si>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</si>
  <si>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</si>
  <si>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</si>
  <si>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</si>
  <si>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</si>
  <si>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</si>
  <si>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</si>
  <si>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</si>
  <si>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</si>
  <si>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</si>
  <si>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</si>
  <si>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</si>
  <si>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</si>
  <si>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</si>
  <si>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</si>
  <si>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</si>
  <si>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</si>
  <si>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</si>
  <si>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</si>
  <si>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</si>
  <si>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</si>
  <si>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</si>
  <si>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</si>
  <si>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</si>
  <si>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</si>
  <si>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</si>
  <si>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</si>
  <si>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</si>
  <si>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</si>
  <si>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</si>
  <si>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</si>
  <si>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</si>
  <si>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</si>
  <si>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</si>
  <si>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</si>
  <si>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</si>
  <si>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</si>
  <si>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</si>
  <si>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</si>
  <si>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</si>
  <si>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</si>
  <si>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</si>
  <si>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</si>
  <si>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</si>
  <si>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</si>
  <si>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</si>
  <si>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</si>
  <si>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</si>
  <si>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</si>
  <si>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</si>
  <si>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</si>
  <si>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</si>
  <si>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</si>
  <si>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</si>
  <si>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</si>
  <si>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</si>
  <si>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</si>
  <si>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</si>
  <si>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</si>
  <si>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</si>
  <si>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</si>
  <si>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</si>
  <si>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</si>
  <si>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</si>
  <si>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</si>
  <si>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</si>
  <si>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</si>
  <si>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</si>
  <si>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</si>
  <si>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</si>
  <si>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</si>
  <si>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</si>
  <si>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</si>
  <si>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</si>
  <si>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</si>
  <si>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</si>
  <si>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</si>
  <si>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</si>
  <si>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</si>
  <si>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</si>
  <si>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</si>
  <si>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</si>
  <si>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</si>
  <si>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</si>
  <si>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</si>
  <si>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</si>
  <si>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</si>
  <si>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</si>
  <si>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</si>
  <si>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</si>
  <si>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</si>
  <si>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</si>
  <si>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</si>
  <si>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</si>
  <si>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</si>
  <si>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</si>
  <si>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</si>
  <si>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</si>
  <si>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</si>
  <si>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</si>
  <si>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</si>
  <si>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</si>
  <si>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</si>
  <si>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</si>
  <si>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</si>
  <si>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</si>
  <si>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</si>
  <si>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</si>
  <si>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</si>
  <si>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</si>
  <si>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</si>
  <si>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</si>
  <si>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</si>
  <si>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</si>
  <si>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</si>
  <si>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</si>
  <si>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</si>
  <si>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</si>
  <si>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</si>
  <si>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</si>
  <si>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</si>
  <si>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</si>
  <si>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</si>
  <si>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</si>
  <si>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</si>
  <si>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</si>
  <si>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</si>
  <si>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</si>
  <si>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</si>
  <si>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</si>
  <si>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</si>
  <si>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</si>
  <si>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</si>
  <si>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</si>
  <si>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</si>
  <si>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</si>
  <si>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</si>
  <si>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</si>
  <si>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</si>
  <si>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</si>
  <si>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</si>
  <si>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</si>
  <si>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</si>
  <si>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</si>
  <si>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</si>
  <si>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</si>
  <si>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</si>
  <si>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</si>
  <si>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</si>
  <si>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</si>
  <si>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</si>
  <si>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</si>
  <si>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</si>
  <si>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</si>
  <si>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</si>
  <si>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</si>
  <si>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</si>
  <si>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</si>
  <si>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</si>
  <si>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</si>
  <si>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</si>
  <si>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</si>
  <si>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</si>
  <si>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</si>
  <si>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</si>
  <si>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</si>
  <si>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</si>
  <si>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</si>
  <si>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</si>
  <si>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</si>
  <si>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</si>
  <si>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</si>
  <si>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</si>
  <si>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</si>
  <si>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</si>
  <si>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</si>
  <si>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</si>
  <si>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</si>
  <si>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</si>
  <si>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</si>
  <si>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</si>
  <si>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</si>
  <si>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</si>
  <si>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</si>
  <si>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</si>
  <si>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</si>
  <si>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</si>
  <si>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</si>
  <si>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</si>
  <si>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</si>
  <si>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</si>
  <si>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</si>
  <si>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</si>
  <si>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</si>
  <si>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</si>
  <si>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</si>
  <si>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</si>
  <si>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</si>
  <si>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</si>
  <si>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</si>
  <si>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</si>
  <si>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</si>
  <si>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</si>
  <si>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</si>
  <si>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</si>
  <si>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</si>
  <si>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</si>
  <si>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</si>
  <si>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</si>
  <si>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</si>
  <si>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</si>
  <si>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</si>
  <si>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</si>
  <si>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</si>
  <si>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</si>
  <si>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</si>
  <si>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</si>
  <si>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</si>
  <si>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</si>
  <si>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</si>
  <si>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</si>
  <si>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</si>
  <si>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</si>
  <si>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</si>
  <si>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</si>
  <si>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</si>
  <si>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</si>
  <si>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</si>
  <si>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</si>
  <si>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</si>
  <si>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</si>
  <si>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</si>
  <si>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</si>
  <si>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</si>
  <si>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</si>
  <si>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</si>
  <si>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</si>
  <si>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</si>
  <si>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</si>
  <si>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</si>
  <si>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</si>
  <si>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</si>
  <si>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</si>
  <si>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</si>
  <si>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</si>
  <si>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</si>
  <si>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</si>
  <si>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</si>
  <si>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</si>
  <si>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</si>
  <si>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</si>
  <si>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</si>
  <si>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</si>
  <si>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</si>
  <si>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</si>
  <si>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</si>
  <si>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</si>
  <si>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</si>
  <si>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</si>
  <si>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</si>
  <si>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</si>
  <si>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</si>
  <si>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</si>
  <si>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</si>
  <si>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</si>
  <si>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</si>
  <si>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</si>
  <si>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</si>
  <si>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</si>
  <si>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</si>
  <si>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</si>
  <si>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</si>
  <si>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</si>
  <si>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</si>
  <si>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</si>
  <si>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</si>
  <si>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</si>
  <si>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</si>
  <si>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</si>
  <si>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</si>
  <si>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</si>
  <si>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</si>
  <si>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</si>
  <si>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</si>
  <si>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</si>
  <si>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</si>
  <si>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</si>
  <si>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</si>
  <si>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</si>
  <si>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</si>
  <si>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</si>
  <si>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</si>
  <si>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</si>
  <si>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</si>
  <si>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</si>
  <si>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</si>
  <si>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</si>
  <si>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</si>
  <si>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</si>
  <si>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</si>
  <si>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</si>
  <si>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</si>
  <si>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</si>
  <si>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</si>
  <si>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</si>
  <si>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</si>
  <si>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</si>
  <si>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</si>
  <si>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</si>
  <si>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</si>
  <si>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</si>
  <si>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</si>
  <si>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</si>
  <si>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</si>
  <si>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</si>
  <si>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</si>
  <si>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</si>
  <si>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</si>
  <si>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</si>
  <si>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</si>
  <si>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</si>
  <si>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</si>
  <si>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</si>
  <si>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</si>
  <si>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</si>
  <si>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</si>
  <si>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</si>
  <si>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</si>
  <si>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</si>
  <si>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</si>
  <si>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</si>
  <si>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</si>
  <si>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</si>
  <si>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</si>
  <si>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</si>
  <si>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</si>
  <si>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</si>
  <si>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</si>
  <si>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</si>
  <si>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</si>
  <si>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</si>
  <si>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</si>
  <si>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</si>
  <si>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</si>
  <si>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</si>
  <si>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</si>
  <si>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</si>
  <si>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</si>
  <si>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</si>
  <si>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</si>
  <si>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</si>
  <si>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</si>
  <si>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</si>
  <si>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</si>
  <si>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</si>
  <si>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</si>
  <si>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</si>
  <si>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</si>
  <si>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</si>
  <si>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</si>
  <si>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</si>
  <si>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</si>
  <si>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</si>
  <si>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</si>
  <si>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</si>
  <si>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</si>
  <si>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</si>
  <si>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</si>
  <si>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</si>
  <si>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</si>
  <si>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</si>
  <si>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</si>
  <si>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</si>
  <si>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</si>
  <si>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</si>
  <si>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</si>
  <si>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</si>
  <si>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</si>
  <si>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</si>
  <si>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</si>
  <si>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</si>
  <si>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</si>
  <si>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</si>
  <si>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</si>
  <si>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</si>
  <si>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</si>
  <si>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</si>
  <si>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</si>
  <si>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</si>
  <si>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</si>
  <si>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</si>
  <si>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</si>
  <si>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</si>
  <si>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</si>
  <si>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</si>
  <si>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</si>
  <si>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</si>
  <si>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</si>
  <si>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</si>
  <si>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</si>
  <si>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</si>
  <si>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</si>
  <si>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</si>
  <si>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</si>
  <si>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</si>
  <si>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</si>
  <si>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</si>
  <si>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</si>
  <si>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</si>
  <si>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</si>
  <si>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</si>
  <si>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</si>
  <si>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</si>
  <si>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</si>
  <si>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</si>
  <si>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</si>
  <si>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</si>
  <si>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</si>
  <si>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</si>
  <si>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</si>
  <si>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</si>
  <si>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</si>
  <si>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</si>
  <si>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</si>
  <si>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</si>
  <si>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</si>
  <si>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</si>
  <si>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</si>
  <si>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</si>
  <si>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</si>
  <si>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</si>
  <si>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</si>
  <si>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</si>
  <si>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</si>
  <si>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</si>
  <si>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</si>
  <si>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</si>
  <si>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</si>
  <si>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</si>
  <si>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</si>
  <si>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</si>
  <si>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</si>
  <si>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</si>
  <si>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</si>
  <si>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</si>
  <si>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</si>
  <si>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</si>
  <si>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</si>
  <si>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</si>
  <si>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</si>
  <si>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</si>
  <si>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</si>
  <si>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</si>
  <si>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</si>
  <si>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</si>
  <si>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</si>
  <si>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</si>
  <si>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</si>
  <si>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</si>
  <si>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</si>
  <si>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</si>
  <si>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</si>
  <si>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</si>
  <si>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</si>
  <si>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</si>
  <si>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</si>
  <si>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</si>
  <si>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</si>
  <si>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</si>
  <si>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</si>
  <si>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</si>
  <si>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</si>
  <si>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</si>
  <si>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</si>
  <si>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</si>
  <si>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</si>
  <si>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</si>
  <si>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</si>
  <si>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</si>
  <si>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</si>
  <si>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</si>
  <si>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</si>
  <si>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</si>
  <si>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</si>
  <si>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</si>
  <si>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</si>
  <si>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</si>
  <si>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</si>
  <si>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</si>
  <si>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</si>
  <si>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</si>
  <si>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</si>
  <si>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</si>
  <si>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</si>
  <si>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</si>
  <si>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</si>
  <si>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</si>
  <si>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</si>
  <si>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</si>
  <si>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</si>
  <si>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</si>
  <si>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</si>
  <si>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</si>
  <si>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</si>
  <si>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</si>
  <si>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</si>
  <si>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</si>
  <si>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</si>
  <si>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</si>
  <si>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</si>
  <si>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</si>
  <si>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</si>
  <si>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</si>
  <si>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</si>
  <si>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</si>
  <si>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</si>
  <si>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</si>
  <si>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</si>
  <si>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</si>
  <si>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</si>
  <si>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</si>
  <si>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</si>
  <si>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</si>
  <si>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</si>
  <si>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</si>
  <si>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</si>
  <si>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</si>
  <si>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</si>
  <si>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</si>
  <si>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</si>
  <si>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</si>
  <si>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</si>
  <si>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</si>
  <si>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</si>
  <si>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</si>
  <si>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</si>
  <si>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</si>
  <si>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</si>
  <si>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</si>
  <si>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</si>
  <si>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</si>
  <si>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</si>
  <si>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</si>
  <si>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</si>
  <si>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</si>
  <si>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</si>
  <si>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</si>
  <si>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</si>
  <si>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</si>
  <si>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</si>
  <si>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</si>
  <si>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</si>
  <si>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</si>
  <si>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</si>
  <si>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</si>
  <si>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</si>
  <si>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</si>
  <si>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</si>
  <si>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</si>
  <si>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</si>
  <si>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</si>
  <si>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</si>
  <si>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</si>
  <si>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</si>
  <si>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</si>
  <si>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</si>
  <si>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</si>
  <si>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</si>
  <si>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</si>
  <si>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</si>
  <si>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</si>
  <si>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</si>
  <si>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</si>
  <si>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</si>
  <si>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</si>
  <si>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</si>
  <si>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</si>
  <si>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</si>
  <si>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</si>
  <si>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</si>
  <si>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</si>
  <si>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</si>
  <si>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</si>
  <si>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</si>
  <si>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</si>
  <si>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</si>
  <si>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</si>
  <si>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</si>
  <si>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</si>
  <si>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</si>
  <si>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</si>
  <si>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</si>
  <si>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</si>
  <si>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</si>
  <si>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</si>
  <si>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</si>
  <si>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</si>
  <si>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</si>
  <si>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</si>
  <si>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</si>
  <si>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</si>
  <si>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</si>
  <si>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</si>
  <si>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</si>
  <si>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</si>
  <si>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</si>
  <si>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</si>
  <si>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</si>
  <si>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</si>
  <si>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</si>
  <si>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</si>
  <si>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</si>
  <si>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</si>
  <si>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</si>
  <si>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</si>
  <si>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</si>
  <si>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</si>
  <si>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</si>
  <si>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</si>
  <si>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</si>
  <si>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</si>
  <si>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</si>
  <si>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</si>
  <si>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</si>
  <si>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</si>
  <si>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</si>
  <si>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</si>
  <si>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</si>
  <si>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</si>
  <si>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</si>
  <si>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</si>
  <si>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</si>
  <si>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</si>
  <si>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</si>
  <si>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</si>
  <si>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</si>
  <si>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</si>
  <si>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</si>
  <si>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</si>
  <si>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</si>
  <si>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</si>
  <si>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</si>
  <si>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</si>
  <si>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</si>
  <si>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</si>
  <si>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</si>
  <si>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</si>
  <si>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</si>
  <si>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</si>
  <si>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</si>
  <si>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</si>
  <si>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</si>
  <si>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</si>
  <si>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</si>
  <si>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</si>
  <si>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</si>
  <si>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</si>
  <si>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</si>
  <si>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</si>
  <si>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</si>
  <si>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</si>
  <si>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</si>
  <si>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</si>
  <si>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</si>
  <si>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</si>
  <si>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</si>
  <si>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</si>
  <si>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</si>
  <si>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</si>
  <si>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</si>
  <si>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</si>
  <si>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</si>
  <si>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</si>
  <si>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</si>
  <si>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</si>
  <si>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</si>
  <si>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</si>
  <si>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</si>
  <si>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</si>
  <si>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</si>
  <si>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</si>
  <si>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</si>
  <si>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</si>
  <si>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</si>
  <si>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</si>
  <si>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</si>
  <si>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</si>
  <si>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</si>
  <si>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</si>
  <si>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</si>
  <si>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</si>
  <si>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</si>
  <si>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</si>
  <si>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</si>
  <si>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</si>
  <si>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</si>
  <si>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</si>
  <si>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</si>
  <si>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</si>
  <si>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</si>
  <si>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</si>
  <si>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</si>
  <si>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</si>
  <si>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</si>
  <si>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</si>
  <si>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</si>
  <si>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</si>
  <si>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</si>
  <si>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</si>
  <si>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</si>
  <si>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</si>
  <si>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</si>
  <si>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</si>
  <si>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</si>
  <si>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</si>
  <si>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</si>
  <si>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</si>
  <si>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</si>
  <si>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</si>
  <si>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</si>
  <si>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</si>
  <si>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</si>
  <si>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</si>
  <si>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</si>
  <si>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</si>
  <si>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</si>
  <si>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</si>
  <si>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</si>
  <si>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</si>
  <si>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</si>
  <si>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</si>
  <si>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</si>
  <si>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</si>
  <si>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</si>
  <si>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</si>
  <si>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</si>
  <si>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</si>
  <si>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</si>
  <si>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</si>
  <si>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</si>
  <si>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</si>
  <si>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</si>
  <si>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</si>
  <si>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</si>
  <si>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</si>
  <si>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</si>
  <si>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</si>
  <si>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</si>
  <si>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</si>
  <si>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</si>
  <si>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</si>
  <si>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</si>
  <si>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</si>
  <si>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</si>
  <si>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</si>
  <si>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</si>
  <si>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</si>
  <si>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</si>
  <si>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</si>
  <si>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</si>
  <si>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</si>
  <si>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</si>
  <si>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</si>
  <si>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</si>
  <si>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</si>
  <si>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</si>
  <si>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</si>
  <si>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</si>
  <si>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</si>
  <si>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</si>
  <si>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</si>
  <si>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</si>
  <si>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</si>
  <si>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</si>
  <si>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</si>
  <si>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</si>
  <si>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</si>
  <si>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</si>
  <si>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</si>
  <si>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</si>
  <si>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</si>
  <si>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</si>
  <si>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</si>
  <si>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</si>
  <si>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</si>
  <si>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</si>
  <si>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</si>
  <si>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</si>
  <si>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</si>
  <si>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</si>
  <si>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</si>
  <si>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</si>
  <si>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</si>
  <si>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</si>
  <si>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</si>
  <si>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</si>
  <si>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</si>
  <si>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</si>
  <si>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</si>
  <si>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</si>
  <si>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</si>
  <si>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</si>
  <si>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</si>
  <si>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</si>
  <si>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</si>
  <si>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</si>
  <si>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</si>
  <si>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</si>
  <si>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</si>
  <si>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</si>
  <si>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</si>
  <si>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</si>
  <si>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</si>
  <si>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</si>
  <si>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</si>
  <si>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</si>
  <si>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</si>
  <si>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</si>
  <si>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</si>
  <si>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</si>
  <si>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</si>
  <si>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</si>
  <si>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</si>
  <si>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</si>
  <si>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</si>
  <si>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</si>
  <si>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</si>
  <si>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</si>
  <si>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</si>
  <si>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</si>
  <si>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</si>
  <si>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</si>
  <si>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</si>
  <si>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</si>
  <si>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</si>
  <si>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</si>
  <si>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</si>
  <si>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</si>
  <si>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</si>
  <si>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</si>
  <si>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</si>
  <si>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</si>
  <si>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</si>
  <si>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</si>
  <si>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</si>
  <si>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</si>
  <si>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</si>
  <si>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</si>
  <si>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</si>
  <si>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</si>
  <si>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</si>
  <si>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</si>
  <si>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</si>
  <si>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</si>
  <si>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</si>
  <si>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</si>
  <si>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</si>
  <si>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</si>
  <si>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</si>
  <si>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</si>
  <si>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</si>
  <si>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</si>
  <si>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</si>
  <si>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</si>
  <si>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</si>
  <si>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</si>
  <si>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</si>
  <si>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</si>
  <si>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</si>
  <si>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</si>
  <si>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</si>
  <si>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</si>
  <si>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</si>
  <si>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</si>
  <si>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</si>
  <si>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</si>
  <si>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</si>
  <si>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</si>
  <si>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</si>
  <si>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</si>
  <si>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</si>
  <si>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</si>
  <si>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</si>
  <si>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</si>
  <si>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</si>
  <si>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</si>
  <si>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</si>
  <si>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</si>
  <si>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</si>
  <si>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</si>
  <si>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</si>
  <si>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</si>
  <si>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</si>
  <si>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</si>
  <si>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</si>
  <si>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</si>
  <si>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</si>
  <si>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</si>
  <si>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</si>
  <si>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</si>
  <si>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</si>
  <si>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</si>
  <si>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</si>
  <si>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</si>
  <si>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</si>
  <si>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</si>
  <si>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</si>
  <si>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</si>
  <si>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</si>
  <si>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</si>
  <si>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</si>
  <si>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</si>
  <si>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</si>
  <si>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</si>
  <si>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</si>
  <si>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</si>
  <si>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</si>
  <si>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</si>
  <si>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</si>
  <si>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</si>
  <si>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</si>
  <si>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</si>
  <si>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</si>
  <si>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</si>
  <si>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</si>
  <si>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</si>
  <si>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</si>
  <si>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</si>
  <si>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</si>
  <si>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</si>
  <si>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</si>
  <si>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</si>
  <si>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</si>
  <si>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</si>
  <si>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</si>
  <si>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</si>
  <si>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</si>
  <si>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</si>
  <si>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</si>
  <si>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</si>
  <si>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</si>
  <si>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</si>
  <si>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</si>
  <si>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</si>
  <si>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</si>
  <si>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</si>
  <si>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</si>
  <si>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</si>
  <si>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</si>
  <si>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</si>
  <si>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</si>
  <si>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</si>
  <si>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</si>
  <si>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</si>
  <si>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</si>
  <si>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</si>
  <si>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</si>
  <si>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</si>
  <si>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</si>
  <si>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</si>
  <si>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</si>
  <si>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</si>
  <si>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</si>
  <si>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</si>
  <si>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</si>
  <si>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</si>
  <si>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</si>
  <si>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</si>
  <si>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</si>
  <si>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</si>
  <si>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</si>
  <si>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</si>
  <si>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</si>
  <si>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</si>
  <si>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</si>
  <si>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</si>
  <si>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</si>
  <si>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</si>
  <si>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</si>
  <si>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</si>
  <si>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</si>
  <si>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</si>
  <si>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</si>
  <si>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</si>
  <si>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</si>
  <si>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</si>
  <si>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</si>
  <si>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</si>
  <si>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</si>
  <si>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</si>
  <si>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</si>
  <si>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</si>
  <si>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</si>
  <si>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</si>
  <si>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</si>
  <si>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</si>
  <si>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</si>
  <si>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</si>
  <si>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</si>
  <si>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</si>
  <si>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</si>
  <si>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</si>
  <si>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</si>
  <si>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</si>
  <si>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</si>
  <si>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</si>
  <si>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</si>
  <si>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</si>
  <si>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</si>
  <si>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</si>
  <si>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</si>
  <si>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</si>
  <si>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</si>
  <si>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</si>
  <si>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</si>
  <si>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</si>
  <si>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</si>
  <si>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</si>
  <si>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</si>
  <si>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</si>
  <si>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</si>
  <si>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</si>
  <si>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</si>
  <si>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</si>
  <si>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</si>
  <si>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</si>
  <si>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</si>
  <si>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</si>
  <si>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</si>
  <si>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</si>
  <si>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</si>
  <si>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</si>
  <si>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</si>
  <si>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</si>
  <si>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</si>
  <si>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</si>
  <si>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</si>
  <si>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</si>
  <si>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</si>
  <si>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</si>
  <si>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</si>
  <si>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</si>
  <si>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</si>
  <si>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</si>
  <si>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</si>
  <si>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</si>
  <si>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</si>
  <si>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</si>
  <si>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</si>
  <si>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</si>
  <si>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</si>
  <si>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</si>
  <si>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</si>
  <si>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</si>
  <si>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</si>
  <si>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</si>
  <si>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</si>
  <si>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</si>
  <si>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</si>
  <si>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</si>
  <si>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</si>
  <si>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</si>
  <si>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</si>
  <si>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</si>
  <si>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</si>
  <si>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</si>
  <si>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</si>
  <si>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</si>
  <si>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</si>
  <si>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</si>
  <si>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</si>
  <si>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</si>
  <si>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</si>
  <si>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</si>
  <si>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</si>
  <si>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</si>
  <si>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</si>
  <si>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</si>
  <si>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</si>
  <si>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</si>
  <si>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</si>
  <si>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</si>
  <si>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</si>
  <si>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</si>
  <si>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</si>
  <si>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</si>
  <si>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</si>
  <si>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</si>
  <si>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</si>
  <si>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</si>
  <si>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</si>
  <si>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</si>
  <si>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</si>
  <si>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</si>
  <si>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</si>
  <si>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</si>
  <si>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</si>
  <si>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</si>
  <si>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</si>
  <si>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</si>
  <si>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</si>
  <si>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</si>
  <si>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</si>
  <si>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</si>
  <si>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</si>
  <si>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</si>
  <si>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</si>
  <si>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</si>
  <si>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</si>
  <si>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</si>
  <si>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</si>
  <si>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</si>
  <si>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</si>
  <si>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</si>
  <si>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</si>
  <si>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</si>
  <si>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</si>
  <si>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</si>
  <si>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</si>
  <si>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</si>
  <si>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</si>
  <si>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</si>
  <si>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</si>
  <si>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</si>
  <si>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</si>
  <si>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</si>
  <si>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</si>
  <si>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</si>
  <si>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</si>
  <si>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</si>
  <si>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</si>
  <si>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</si>
  <si>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</si>
  <si>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</si>
  <si>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</si>
  <si>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</si>
  <si>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</si>
  <si>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</si>
  <si>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</si>
  <si>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</si>
  <si>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</si>
  <si>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</si>
  <si>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</si>
  <si>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</si>
  <si>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</si>
  <si>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</si>
  <si>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</si>
  <si>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</si>
  <si>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</si>
  <si>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</si>
  <si>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</si>
  <si>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</si>
  <si>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</si>
  <si>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</si>
  <si>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</si>
  <si>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</si>
  <si>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</si>
  <si>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</si>
  <si>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</si>
  <si>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</si>
  <si>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</si>
  <si>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</si>
  <si>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</si>
  <si>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</si>
  <si>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</si>
  <si>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</si>
  <si>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</si>
  <si>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</si>
  <si>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</si>
  <si>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</si>
  <si>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</si>
  <si>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</si>
  <si>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</si>
  <si>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</si>
  <si>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</si>
  <si>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</si>
  <si>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</si>
  <si>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</si>
  <si>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</si>
  <si>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</si>
  <si>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</si>
  <si>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</si>
  <si>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</si>
  <si>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</si>
  <si>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</si>
  <si>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</si>
  <si>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</si>
  <si>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</si>
  <si>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</si>
  <si>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</si>
  <si>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</si>
  <si>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</si>
  <si>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</si>
  <si>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</si>
  <si>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</si>
  <si>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</si>
  <si>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</si>
  <si>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</si>
  <si>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</si>
  <si>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</si>
  <si>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</si>
  <si>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</si>
  <si>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</si>
  <si>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</si>
  <si>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</si>
  <si>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</si>
  <si>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</si>
  <si>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</si>
  <si>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</si>
  <si>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</si>
  <si>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</si>
  <si>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</si>
  <si>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</si>
  <si>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</si>
  <si>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</si>
  <si>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</si>
  <si>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</si>
  <si>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</si>
  <si>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</si>
  <si>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</si>
  <si>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</si>
  <si>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</si>
  <si>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</si>
  <si>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</si>
  <si>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</si>
  <si>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</si>
  <si>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</si>
  <si>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</si>
  <si>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</si>
  <si>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</si>
  <si>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</si>
  <si>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</si>
  <si>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</si>
  <si>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</si>
  <si>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</si>
  <si>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</si>
  <si>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</si>
  <si>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</si>
  <si>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</si>
  <si>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</si>
  <si>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</si>
  <si>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</si>
  <si>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</si>
  <si>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</si>
  <si>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</si>
  <si>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</si>
  <si>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</si>
  <si>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</si>
  <si>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</si>
  <si>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</si>
  <si>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</si>
  <si>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</si>
  <si>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</si>
  <si>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</si>
  <si>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</si>
  <si>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</si>
  <si>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</si>
  <si>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</si>
  <si>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</si>
  <si>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</si>
  <si>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</si>
  <si>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</si>
  <si>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</si>
  <si>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</si>
  <si>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</si>
  <si>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</si>
  <si>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</si>
  <si>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</si>
  <si>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</si>
  <si>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</si>
  <si>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</si>
  <si>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</si>
  <si>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</si>
  <si>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</si>
  <si>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</si>
  <si>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</si>
  <si>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</si>
  <si>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</si>
  <si>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</si>
  <si>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</si>
  <si>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</si>
  <si>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</si>
  <si>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</si>
  <si>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</si>
  <si>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</si>
  <si>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</si>
  <si>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</si>
  <si>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</si>
  <si>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</si>
  <si>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</si>
  <si>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</si>
  <si>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</si>
  <si>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</si>
  <si>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</si>
  <si>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</si>
  <si>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</si>
  <si>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</si>
  <si>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</si>
  <si>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</si>
  <si>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</si>
  <si>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</si>
  <si>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</si>
  <si>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</si>
  <si>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</si>
  <si>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</si>
  <si>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</si>
  <si>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</si>
  <si>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</si>
  <si>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</si>
  <si>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</si>
  <si>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</si>
  <si>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</si>
  <si>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</si>
  <si>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</si>
  <si>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</si>
  <si>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</si>
  <si>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</si>
  <si>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</si>
  <si>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</si>
  <si>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</si>
  <si>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</si>
  <si>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</si>
  <si>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</si>
  <si>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</si>
  <si>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</si>
  <si>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</si>
  <si>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</si>
  <si>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</si>
  <si>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</si>
  <si>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</si>
  <si>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</si>
  <si>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</si>
  <si>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</si>
  <si>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</si>
  <si>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</si>
  <si>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</si>
  <si>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</si>
  <si>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</si>
  <si>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</si>
  <si>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</si>
  <si>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</si>
  <si>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</si>
  <si>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</si>
  <si>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</si>
  <si>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</si>
  <si>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</si>
  <si>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</si>
  <si>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</si>
  <si>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</si>
  <si>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</si>
  <si>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</si>
  <si>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</si>
  <si>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</si>
  <si>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</si>
  <si>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</si>
  <si>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</si>
  <si>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</si>
  <si>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</si>
  <si>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</si>
  <si>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</si>
  <si>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</si>
  <si>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</si>
  <si>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</si>
  <si>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</si>
  <si>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</si>
  <si>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</si>
  <si>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</si>
  <si>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</si>
  <si>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</si>
  <si>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</si>
  <si>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</si>
  <si>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</si>
  <si>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</si>
  <si>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</si>
  <si>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</si>
  <si>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</si>
  <si>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</si>
  <si>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</si>
  <si>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</si>
  <si>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</si>
  <si>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</si>
  <si>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</si>
  <si>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</si>
  <si>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</si>
  <si>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</si>
  <si>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</si>
  <si>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</si>
  <si>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</si>
  <si>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</si>
  <si>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</si>
  <si>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</si>
  <si>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</si>
  <si>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</si>
  <si>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</si>
  <si>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</si>
  <si>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</si>
  <si>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</si>
  <si>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</si>
  <si>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</si>
  <si>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</si>
  <si>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</si>
  <si>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</si>
  <si>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</si>
  <si>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</si>
  <si>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</si>
  <si>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</si>
  <si>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</si>
  <si>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</si>
  <si>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</si>
  <si>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</si>
  <si>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</si>
  <si>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</si>
  <si>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</si>
  <si>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</si>
  <si>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</si>
  <si>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</si>
  <si>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</si>
  <si>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</si>
  <si>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</si>
  <si>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</si>
  <si>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</si>
  <si>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</si>
  <si>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</si>
  <si>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</si>
  <si>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</si>
  <si>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</si>
  <si>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</si>
  <si>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</si>
  <si>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</si>
  <si>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</si>
  <si>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</si>
  <si>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</si>
  <si>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</si>
  <si>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</si>
  <si>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</si>
  <si>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</si>
  <si>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</si>
  <si>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</si>
  <si>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</si>
  <si>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</si>
  <si>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</si>
  <si>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</si>
  <si>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</si>
  <si>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</si>
  <si>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</si>
  <si>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</si>
  <si>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</si>
  <si>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</si>
  <si>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</si>
  <si>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</si>
  <si>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</si>
  <si>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</si>
  <si>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</si>
  <si>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</si>
  <si>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</si>
  <si>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</si>
  <si>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</si>
  <si>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</si>
  <si>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</si>
  <si>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</si>
  <si>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</si>
  <si>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</si>
  <si>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</si>
  <si>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</si>
  <si>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</si>
  <si>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</si>
  <si>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</si>
  <si>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</si>
  <si>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</si>
  <si>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</si>
  <si>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</si>
  <si>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</si>
  <si>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</si>
  <si>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</si>
  <si>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</si>
  <si>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</si>
  <si>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</si>
  <si>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</si>
  <si>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</si>
  <si>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</si>
  <si>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</si>
  <si>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</si>
  <si>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</si>
  <si>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</si>
  <si>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</si>
  <si>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</si>
  <si>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</si>
  <si>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</si>
  <si>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</si>
  <si>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</si>
  <si>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</si>
  <si>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</si>
  <si>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</si>
  <si>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</si>
  <si>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</si>
  <si>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</si>
  <si>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</si>
  <si>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</si>
  <si>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</si>
  <si>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</si>
  <si>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</si>
  <si>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</si>
  <si>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</si>
  <si>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</si>
  <si>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</si>
  <si>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</si>
  <si>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</si>
  <si>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</si>
  <si>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</si>
  <si>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</si>
  <si>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</si>
  <si>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</si>
  <si>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</si>
  <si>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</si>
  <si>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</si>
  <si>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</si>
  <si>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</si>
  <si>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</si>
  <si>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</si>
  <si>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</si>
  <si>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</si>
  <si>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</si>
  <si>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</si>
  <si>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</si>
  <si>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</si>
  <si>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</si>
  <si>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</si>
  <si>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</si>
  <si>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</si>
  <si>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</si>
  <si>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</si>
  <si>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</si>
  <si>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</si>
  <si>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</si>
  <si>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</si>
  <si>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</si>
  <si>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</si>
  <si>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</si>
  <si>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</si>
  <si>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</si>
  <si>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</si>
  <si>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</si>
  <si>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</si>
  <si>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</si>
  <si>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</si>
  <si>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</si>
  <si>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</si>
  <si>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</si>
  <si>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</si>
  <si>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</si>
  <si>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</si>
  <si>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</si>
  <si>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</si>
  <si>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</si>
  <si>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</si>
  <si>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</si>
  <si>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</si>
  <si>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</si>
  <si>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</si>
  <si>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</si>
  <si>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</si>
  <si>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</si>
  <si>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</si>
  <si>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</si>
  <si>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</si>
  <si>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</si>
  <si>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</si>
  <si>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</si>
  <si>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</si>
  <si>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</si>
  <si>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</si>
  <si>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</si>
  <si>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</si>
  <si>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</si>
  <si>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</si>
  <si>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</si>
  <si>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</si>
  <si>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</si>
  <si>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</si>
  <si>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</si>
  <si>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</si>
  <si>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</si>
  <si>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</si>
  <si>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</si>
  <si>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</si>
  <si>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</si>
  <si>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</si>
  <si>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</si>
  <si>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</si>
  <si>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</si>
  <si>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</si>
  <si>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</si>
  <si>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</si>
  <si>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</si>
  <si>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</si>
  <si>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</si>
  <si>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</si>
  <si>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</si>
  <si>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</si>
  <si>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</si>
  <si>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</si>
  <si>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</si>
  <si>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</si>
  <si>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</si>
  <si>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</si>
  <si>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</si>
  <si>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</si>
  <si>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</si>
  <si>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</si>
  <si>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</si>
  <si>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</si>
  <si>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</si>
  <si>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</si>
  <si>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</si>
  <si>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</si>
  <si>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</si>
  <si>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</si>
  <si>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</si>
  <si>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</si>
  <si>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</si>
  <si>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</si>
  <si>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</si>
  <si>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</si>
  <si>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</si>
  <si>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</si>
  <si>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</si>
  <si>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</si>
  <si>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</si>
  <si>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</si>
  <si>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</si>
  <si>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</si>
  <si>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</si>
  <si>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</si>
  <si>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</si>
  <si>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</si>
  <si>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</si>
  <si>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</si>
  <si>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</si>
  <si>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</si>
  <si>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</si>
  <si>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</si>
  <si>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</si>
  <si>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</si>
  <si>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</si>
  <si>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</si>
  <si>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</si>
  <si>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</si>
  <si>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</si>
  <si>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</si>
  <si>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</si>
  <si>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</si>
  <si>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</si>
  <si>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</si>
  <si>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</si>
  <si>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</si>
  <si>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</si>
  <si>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</si>
  <si>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</si>
  <si>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</si>
  <si>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</si>
  <si>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</si>
  <si>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</si>
  <si>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</si>
  <si>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</si>
  <si>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</si>
  <si>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</si>
  <si>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</si>
  <si>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</si>
  <si>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</si>
  <si>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</si>
  <si>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</si>
  <si>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</si>
  <si>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</si>
  <si>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</si>
  <si>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</si>
  <si>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</si>
  <si>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</si>
  <si>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</si>
  <si>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</si>
  <si>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</si>
  <si>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</si>
  <si>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</si>
  <si>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</si>
  <si>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</si>
  <si>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</si>
  <si>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</si>
  <si>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</si>
  <si>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</si>
  <si>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</si>
  <si>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</si>
  <si>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</si>
  <si>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</si>
  <si>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</si>
  <si>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</si>
  <si>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</si>
  <si>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</si>
  <si>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</si>
  <si>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</si>
  <si>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</si>
  <si>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</si>
  <si>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</si>
  <si>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</si>
  <si>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</si>
  <si>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</si>
  <si>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</si>
  <si>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</si>
  <si>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</si>
  <si>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</si>
  <si>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</si>
  <si>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</si>
  <si>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</si>
  <si>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</si>
  <si>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</si>
  <si>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</si>
  <si>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</si>
  <si>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</si>
  <si>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</si>
  <si>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</si>
  <si>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</si>
  <si>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</si>
  <si>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</si>
  <si>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</si>
  <si>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</si>
  <si>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</si>
  <si>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</si>
  <si>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</si>
  <si>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</si>
  <si>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</si>
  <si>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</si>
  <si>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</si>
  <si>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</si>
  <si>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</si>
  <si>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</si>
  <si>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</si>
  <si>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</si>
  <si>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</si>
  <si>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</si>
  <si>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</si>
  <si>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</si>
  <si>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</si>
  <si>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</si>
  <si>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</si>
  <si>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</si>
  <si>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</si>
  <si>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</si>
  <si>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</si>
  <si>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</si>
  <si>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</si>
  <si>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</si>
  <si>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</si>
  <si>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</si>
  <si>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</si>
  <si>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</si>
  <si>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</si>
  <si>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</si>
  <si>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</si>
  <si>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</si>
  <si>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</si>
  <si>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</si>
  <si>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</si>
  <si>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</si>
  <si>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</si>
  <si>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</si>
  <si>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</si>
  <si>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</si>
  <si>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</si>
  <si>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</si>
  <si>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</si>
  <si>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</si>
  <si>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</si>
  <si>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</si>
  <si>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</si>
  <si>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</si>
  <si>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</si>
  <si>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</si>
  <si>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</si>
  <si>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</si>
  <si>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</si>
  <si>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</si>
  <si>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</si>
  <si>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</si>
  <si>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</si>
  <si>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</si>
  <si>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</si>
  <si>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</si>
  <si>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</si>
  <si>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</si>
  <si>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</si>
  <si>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</si>
  <si>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</si>
  <si>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</si>
  <si>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</si>
  <si>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</si>
  <si>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</si>
  <si>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</si>
  <si>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</si>
  <si>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</si>
  <si>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</si>
  <si>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</si>
  <si>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</si>
  <si>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</si>
  <si>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</si>
  <si>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</si>
  <si>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</si>
  <si>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</si>
  <si>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</si>
  <si>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</si>
  <si>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</si>
  <si>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</si>
  <si>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</si>
  <si>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</si>
  <si>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</si>
  <si>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</si>
  <si>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</si>
  <si>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</si>
  <si>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</si>
  <si>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</si>
  <si>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</si>
  <si>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</si>
  <si>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</si>
  <si>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</si>
  <si>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</si>
  <si>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</si>
  <si>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</si>
  <si>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</si>
  <si>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</si>
  <si>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</si>
  <si>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</si>
  <si>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</si>
  <si>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</si>
  <si>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</si>
  <si>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</si>
  <si>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</si>
  <si>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</si>
  <si>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</si>
  <si>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</si>
  <si>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</si>
  <si>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</si>
  <si>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</si>
  <si>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</si>
  <si>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</si>
  <si>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</si>
  <si>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</si>
  <si>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</si>
  <si>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</si>
  <si>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</si>
  <si>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</si>
  <si>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</si>
  <si>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</si>
  <si>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</si>
  <si>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</si>
  <si>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</si>
  <si>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</si>
  <si>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</si>
  <si>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</si>
  <si>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</si>
  <si>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</si>
  <si>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</si>
  <si>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</si>
  <si>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</si>
  <si>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</si>
  <si>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</si>
  <si>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</si>
  <si>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</si>
  <si>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</si>
  <si>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</si>
  <si>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</si>
  <si>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</si>
  <si>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</si>
  <si>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</si>
  <si>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</si>
  <si>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</si>
  <si>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</si>
  <si>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</si>
  <si>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</si>
  <si>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</si>
  <si>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</si>
  <si>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</si>
  <si>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</si>
  <si>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</si>
  <si>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</si>
  <si>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</si>
  <si>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</si>
  <si>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</si>
  <si>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</si>
  <si>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</si>
  <si>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</si>
  <si>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</si>
  <si>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</si>
  <si>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</si>
  <si>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</si>
  <si>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</si>
  <si>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</si>
  <si>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</si>
  <si>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</si>
  <si>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</si>
  <si>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</si>
  <si>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</si>
  <si>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</si>
  <si>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</si>
  <si>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</si>
  <si>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</si>
  <si>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</si>
  <si>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</si>
  <si>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</si>
  <si>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</si>
  <si>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</si>
  <si>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</si>
  <si>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</si>
  <si>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</si>
  <si>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</si>
  <si>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</si>
  <si>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</si>
  <si>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</si>
  <si>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</si>
  <si>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</si>
  <si>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</si>
  <si>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</si>
  <si>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</si>
  <si>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</si>
  <si>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</si>
  <si>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</si>
  <si>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</si>
  <si>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</si>
  <si>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</si>
  <si>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</si>
  <si>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</si>
  <si>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</si>
  <si>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</si>
  <si>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</si>
  <si>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</si>
  <si>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</si>
  <si>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</si>
  <si>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</si>
  <si>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</si>
  <si>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</si>
  <si>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</si>
  <si>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</si>
  <si>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</si>
  <si>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</si>
  <si>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</si>
  <si>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</si>
  <si>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</si>
  <si>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</si>
  <si>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</si>
  <si>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</si>
  <si>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</si>
  <si>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</si>
  <si>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</si>
  <si>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</si>
  <si>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</si>
  <si>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</si>
  <si>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</si>
  <si>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</si>
  <si>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</si>
  <si>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</si>
  <si>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</si>
  <si>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</si>
  <si>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</si>
  <si>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</si>
  <si>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</si>
  <si>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</si>
  <si>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</si>
  <si>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</si>
  <si>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</si>
  <si>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</si>
  <si>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</si>
  <si>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</si>
  <si>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</si>
  <si>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</si>
  <si>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</si>
  <si>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</si>
  <si>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</si>
  <si>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</si>
  <si>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</si>
  <si>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</si>
  <si>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</si>
  <si>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</si>
  <si>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</si>
  <si>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</si>
  <si>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</si>
  <si>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</si>
  <si>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</si>
  <si>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</si>
  <si>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</si>
  <si>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</si>
  <si>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</si>
  <si>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</si>
  <si>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</si>
  <si>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</si>
  <si>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</si>
  <si>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</si>
  <si>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</si>
  <si>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</si>
  <si>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</si>
  <si>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</si>
  <si>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</si>
  <si>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</si>
  <si>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</si>
  <si>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</si>
  <si>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</si>
  <si>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</si>
  <si>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</si>
  <si>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</si>
  <si>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</si>
  <si>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</si>
  <si>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</si>
  <si>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</si>
  <si>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</si>
  <si>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</si>
  <si>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</si>
  <si>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</si>
  <si>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</si>
  <si>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</si>
  <si>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</si>
  <si>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</si>
  <si>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</si>
  <si>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</si>
  <si>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</si>
  <si>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</si>
  <si>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</si>
  <si>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</si>
  <si>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</si>
  <si>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</si>
  <si>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</si>
  <si>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</si>
  <si>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</si>
  <si>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</si>
  <si>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</si>
  <si>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</si>
  <si>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</si>
  <si>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</si>
  <si>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</si>
  <si>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</si>
  <si>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</si>
  <si>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</si>
  <si>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</si>
  <si>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</si>
  <si>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</si>
  <si>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</si>
  <si>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</si>
  <si>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</si>
  <si>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</si>
  <si>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</si>
  <si>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</si>
  <si>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</si>
  <si>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</si>
  <si>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</si>
  <si>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</si>
  <si>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</si>
  <si>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</si>
  <si>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</si>
  <si>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</si>
  <si>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</si>
  <si>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</si>
  <si>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</si>
  <si>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</si>
  <si>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</si>
  <si>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</si>
  <si>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</si>
  <si>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</si>
  <si>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</si>
  <si>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</si>
  <si>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</si>
  <si>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</si>
  <si>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</si>
  <si>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</si>
  <si>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</si>
  <si>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</si>
  <si>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</si>
  <si>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</si>
  <si>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</si>
  <si>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</si>
  <si>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</si>
  <si>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</si>
  <si>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</si>
  <si>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</si>
  <si>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</si>
  <si>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</si>
  <si>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</si>
  <si>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</si>
  <si>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</si>
  <si>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</si>
  <si>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</si>
  <si>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</si>
  <si>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</si>
  <si>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</si>
  <si>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</si>
  <si>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</si>
  <si>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</si>
  <si>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</si>
  <si>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</si>
  <si>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</si>
  <si>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</si>
  <si>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</si>
  <si>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</si>
  <si>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</si>
  <si>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</si>
  <si>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</si>
  <si>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</si>
  <si>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</si>
  <si>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</si>
  <si>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</si>
  <si>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</si>
  <si>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</si>
  <si>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</si>
  <si>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</si>
  <si>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</si>
  <si>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</si>
  <si>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</si>
  <si>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</si>
  <si>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</si>
  <si>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</si>
  <si>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</si>
  <si>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</si>
  <si>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</si>
  <si>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</si>
  <si>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</si>
  <si>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</si>
  <si>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</si>
  <si>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</si>
  <si>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</si>
  <si>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</si>
  <si>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</si>
  <si>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</si>
  <si>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</si>
  <si>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</si>
  <si>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</si>
  <si>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</si>
  <si>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</si>
  <si>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</si>
  <si>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</si>
  <si>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</si>
  <si>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</si>
  <si>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</si>
  <si>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</si>
  <si>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</si>
  <si>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</si>
  <si>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</si>
  <si>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</si>
  <si>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</si>
  <si>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</si>
  <si>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</si>
  <si>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</si>
  <si>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</si>
  <si>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</si>
  <si>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</si>
  <si>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</si>
  <si>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</si>
  <si>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</si>
  <si>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</si>
  <si>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</si>
  <si>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</si>
  <si>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</si>
  <si>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</si>
  <si>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</si>
  <si>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</si>
  <si>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</si>
  <si>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</si>
  <si>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</si>
  <si>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</si>
  <si>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</si>
  <si>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</si>
  <si>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</si>
  <si>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</si>
  <si>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</si>
  <si>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</si>
  <si>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</si>
  <si>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</si>
  <si>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</si>
  <si>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</si>
  <si>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</si>
  <si>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</si>
  <si>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</si>
  <si>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</si>
  <si>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</si>
  <si>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</si>
  <si>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</si>
  <si>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</si>
  <si>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</si>
  <si>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</si>
  <si>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</si>
  <si>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</si>
  <si>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</si>
  <si>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</si>
  <si>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</si>
  <si>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</si>
  <si>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</si>
  <si>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</si>
  <si>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</si>
  <si>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</si>
  <si>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</si>
  <si>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</si>
  <si>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</si>
  <si>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</si>
  <si>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</si>
  <si>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</si>
  <si>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</si>
  <si>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</si>
  <si>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</si>
  <si>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</si>
  <si>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</si>
  <si>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</si>
  <si>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</si>
  <si>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</si>
  <si>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</si>
  <si>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</si>
  <si>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</si>
  <si>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</si>
  <si>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</si>
  <si>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</si>
  <si>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</si>
  <si>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</si>
  <si>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</si>
  <si>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</si>
  <si>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</si>
  <si>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</si>
  <si>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</si>
  <si>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</si>
  <si>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</si>
  <si>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</si>
  <si>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</si>
  <si>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</si>
  <si>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</si>
  <si>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</si>
  <si>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</si>
  <si>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</si>
  <si>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</si>
  <si>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</si>
  <si>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</si>
  <si>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</si>
  <si>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</si>
  <si>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</si>
  <si>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</si>
  <si>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</si>
  <si>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</si>
  <si>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</si>
  <si>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</si>
  <si>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</si>
  <si>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</si>
  <si>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</si>
  <si>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</si>
  <si>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</si>
  <si>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</si>
  <si>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</si>
  <si>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</si>
  <si>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</si>
  <si>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</si>
  <si>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</si>
  <si>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</si>
  <si>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</si>
  <si>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</si>
  <si>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</si>
  <si>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</si>
  <si>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</si>
  <si>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</si>
  <si>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</si>
  <si>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</si>
  <si>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</si>
  <si>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</si>
  <si>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</si>
  <si>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</si>
  <si>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</si>
  <si>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</si>
  <si>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</si>
  <si>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</si>
  <si>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</si>
  <si>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</si>
  <si>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</si>
  <si>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</si>
  <si>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</si>
  <si>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</si>
  <si>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</si>
  <si>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</si>
  <si>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</si>
  <si>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</si>
  <si>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</si>
  <si>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</si>
  <si>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</si>
  <si>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</si>
  <si>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</si>
  <si>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</si>
  <si>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</si>
  <si>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</si>
  <si>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</si>
  <si>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</si>
  <si>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</si>
  <si>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</si>
  <si>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</si>
  <si>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</si>
  <si>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</si>
  <si>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</si>
  <si>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</si>
  <si>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</si>
  <si>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</si>
  <si>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</si>
  <si>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</si>
  <si>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</si>
  <si>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</si>
  <si>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</si>
  <si>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</si>
  <si>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</si>
  <si>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</si>
  <si>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</si>
  <si>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</si>
  <si>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</si>
  <si>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</si>
  <si>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</si>
  <si>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</si>
  <si>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</si>
  <si>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</si>
  <si>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</si>
  <si>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</si>
  <si>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</si>
  <si>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</si>
  <si>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</si>
  <si>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</si>
  <si>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</si>
  <si>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</si>
  <si>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</si>
  <si>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</si>
  <si>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</si>
  <si>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</si>
  <si>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</si>
  <si>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</si>
  <si>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</si>
  <si>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</si>
  <si>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</si>
  <si>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</si>
  <si>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</si>
  <si>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</si>
  <si>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</si>
  <si>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</si>
  <si>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</si>
  <si>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</si>
  <si>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</si>
  <si>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</si>
  <si>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</si>
  <si>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</si>
  <si>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</si>
  <si>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</si>
  <si>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</si>
  <si>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</si>
  <si>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</si>
  <si>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</si>
  <si>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</si>
  <si>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</si>
  <si>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</si>
  <si>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</si>
  <si>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</si>
  <si>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</si>
  <si>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</si>
  <si>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</si>
  <si>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</si>
  <si>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</si>
  <si>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</si>
  <si>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</si>
  <si>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</si>
  <si>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</si>
  <si>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</si>
  <si>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</si>
  <si>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</si>
  <si>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</si>
  <si>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</si>
  <si>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</si>
  <si>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</si>
  <si>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</si>
  <si>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</si>
  <si>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</si>
  <si>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</si>
  <si>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</si>
  <si>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</si>
  <si>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</si>
  <si>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</si>
  <si>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</si>
  <si>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</si>
  <si>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</si>
  <si>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</si>
  <si>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</si>
  <si>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</si>
  <si>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</si>
  <si>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</si>
  <si>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</si>
  <si>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</si>
  <si>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</si>
  <si>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</si>
  <si>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</si>
  <si>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</si>
  <si>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</si>
  <si>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</si>
  <si>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</si>
  <si>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</si>
  <si>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</si>
  <si>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</si>
  <si>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</si>
  <si>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</si>
  <si>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</si>
  <si>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</si>
  <si>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</si>
  <si>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</si>
  <si>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</si>
  <si>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</si>
  <si>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</si>
  <si>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</si>
  <si>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</si>
  <si>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</si>
  <si>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</si>
  <si>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</si>
  <si>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</si>
  <si>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</si>
  <si>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</si>
  <si>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</si>
  <si>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</si>
  <si>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</si>
  <si>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</si>
  <si>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</si>
  <si>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</si>
  <si>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</si>
  <si>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</si>
  <si>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</si>
  <si>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</si>
  <si>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</si>
  <si>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</si>
  <si>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</si>
  <si>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</si>
  <si>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</si>
  <si>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</si>
  <si>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</si>
  <si>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</si>
  <si>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</si>
  <si>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</si>
  <si>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</si>
  <si>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</si>
  <si>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</si>
  <si>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</si>
  <si>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</si>
  <si>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</si>
  <si>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</si>
  <si>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</si>
  <si>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</si>
  <si>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</si>
  <si>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</si>
  <si>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</si>
  <si>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</si>
  <si>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</si>
  <si>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</si>
  <si>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</si>
  <si>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</si>
  <si>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</si>
  <si>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</si>
  <si>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</si>
  <si>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</si>
  <si>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</si>
  <si>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</si>
  <si>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</si>
  <si>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</si>
  <si>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</si>
  <si>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</si>
  <si>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</si>
  <si>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</si>
  <si>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</si>
  <si>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</si>
  <si>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</si>
  <si>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</si>
  <si>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</si>
  <si>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</si>
  <si>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</si>
  <si>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</si>
  <si>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</si>
  <si>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</si>
  <si>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</si>
  <si>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</si>
  <si>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</si>
  <si>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</si>
  <si>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</si>
  <si>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</si>
  <si>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</si>
  <si>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</si>
  <si>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</si>
  <si>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</si>
  <si>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</si>
  <si>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</si>
  <si>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</si>
  <si>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</si>
  <si>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</si>
  <si>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</si>
  <si>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</si>
  <si>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</si>
  <si>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</si>
  <si>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</si>
  <si>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</si>
  <si>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</si>
  <si>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</si>
  <si>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</si>
  <si>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</si>
  <si>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</si>
  <si>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</si>
  <si>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</si>
  <si>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</si>
  <si>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</si>
  <si>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</si>
  <si>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</si>
  <si>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</si>
  <si>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</si>
  <si>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</si>
  <si>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</si>
  <si>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</si>
  <si>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</si>
  <si>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</si>
  <si>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</si>
  <si>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</si>
  <si>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</si>
  <si>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</si>
  <si>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</si>
  <si>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</si>
  <si>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</si>
  <si>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</si>
  <si>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</si>
  <si>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</si>
  <si>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</si>
  <si>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</si>
  <si>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</si>
  <si>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</si>
  <si>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</si>
  <si>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</si>
  <si>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</si>
  <si>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</si>
  <si>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</si>
  <si>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</si>
  <si>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</si>
  <si>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</si>
  <si>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</si>
  <si>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</si>
  <si>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</si>
  <si>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</si>
  <si>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</si>
  <si>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</si>
  <si>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</si>
  <si>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</si>
  <si>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</si>
  <si>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</si>
  <si>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</si>
  <si>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</si>
  <si>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</si>
  <si>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</si>
  <si>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</si>
  <si>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</si>
  <si>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</si>
  <si>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</si>
  <si>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</si>
  <si>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</si>
  <si>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</si>
  <si>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</si>
  <si>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</si>
  <si>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</si>
  <si>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</si>
  <si>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</si>
  <si>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</si>
  <si>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</si>
  <si>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</si>
  <si>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</si>
  <si>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</si>
  <si>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</si>
  <si>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</si>
  <si>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</si>
  <si>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</si>
  <si>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</si>
  <si>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</si>
  <si>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</si>
  <si>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</si>
  <si>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</si>
  <si>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</si>
  <si>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</si>
  <si>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</si>
  <si>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</si>
  <si>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</si>
  <si>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</si>
  <si>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</si>
  <si>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</si>
  <si>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</si>
  <si>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</si>
  <si>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</si>
  <si>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</si>
  <si>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</si>
  <si>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</si>
  <si>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</si>
  <si>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</si>
  <si>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</si>
  <si>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</si>
  <si>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</si>
  <si>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</si>
  <si>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</si>
  <si>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</si>
  <si>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</si>
  <si>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</si>
  <si>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</si>
  <si>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</si>
  <si>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</si>
  <si>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</si>
  <si>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</si>
  <si>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</si>
  <si>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</si>
  <si>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</si>
  <si>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</si>
  <si>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</si>
  <si>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</si>
  <si>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</si>
  <si>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</si>
  <si>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</si>
  <si>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</si>
  <si>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</si>
  <si>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</si>
  <si>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</si>
  <si>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</si>
  <si>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</si>
  <si>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</si>
  <si>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</si>
  <si>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</si>
  <si>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</si>
  <si>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</si>
  <si>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</si>
  <si>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</si>
  <si>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</si>
  <si>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</si>
  <si>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</si>
  <si>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</si>
  <si>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</si>
  <si>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</si>
  <si>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</si>
  <si>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</si>
  <si>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</si>
  <si>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</si>
  <si>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</si>
  <si>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</si>
  <si>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</si>
  <si>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</si>
  <si>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</si>
  <si>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</si>
  <si>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</si>
  <si>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</si>
  <si>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</si>
  <si>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</si>
  <si>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</si>
  <si>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</si>
  <si>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</si>
  <si>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</si>
  <si>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</si>
  <si>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</si>
  <si>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</si>
  <si>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</si>
  <si>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</si>
  <si>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</si>
  <si>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</si>
  <si>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</si>
  <si>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</si>
  <si>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</si>
  <si>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</si>
  <si>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</si>
  <si>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</si>
  <si>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</si>
  <si>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</si>
  <si>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</si>
  <si>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</si>
  <si>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</si>
  <si>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</si>
  <si>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</si>
  <si>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</si>
  <si>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</si>
  <si>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</si>
  <si>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</si>
  <si>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</si>
  <si>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</si>
  <si>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</si>
  <si>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</si>
  <si>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</si>
  <si>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</si>
  <si>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</si>
  <si>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</si>
  <si>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</si>
  <si>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</si>
  <si>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</si>
  <si>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</si>
  <si>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</si>
  <si>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</si>
  <si>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</si>
  <si>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</si>
  <si>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</si>
  <si>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</si>
  <si>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</si>
  <si>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</si>
  <si>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</si>
  <si>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</si>
  <si>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</si>
  <si>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</si>
  <si>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</si>
  <si>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</si>
  <si>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</si>
  <si>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</si>
  <si>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</si>
  <si>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</si>
  <si>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</si>
  <si>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</si>
  <si>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</si>
  <si>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</si>
  <si>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</si>
  <si>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</si>
  <si>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</si>
  <si>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</si>
  <si>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</si>
  <si>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</si>
  <si>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</si>
  <si>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</si>
  <si>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</si>
  <si>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</si>
  <si>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</si>
  <si>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</si>
  <si>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</si>
  <si>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</si>
  <si>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</si>
  <si>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</si>
  <si>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</si>
  <si>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</si>
  <si>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</si>
  <si>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</si>
  <si>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</si>
  <si>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</si>
  <si>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</si>
  <si>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</si>
  <si>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</si>
  <si>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</si>
  <si>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</si>
  <si>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</si>
  <si>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</si>
  <si>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</si>
  <si>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</si>
  <si>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</si>
  <si>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</si>
  <si>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</si>
  <si>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</si>
  <si>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</si>
  <si>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</si>
  <si>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</si>
  <si>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</si>
  <si>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</si>
  <si>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</si>
  <si>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</si>
  <si>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</si>
  <si>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</si>
  <si>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</si>
  <si>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</si>
  <si>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</si>
  <si>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</si>
  <si>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</si>
  <si>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</si>
  <si>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</si>
  <si>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</si>
  <si>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</si>
  <si>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</si>
  <si>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</si>
  <si>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</si>
  <si>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</si>
  <si>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</si>
  <si>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</si>
  <si>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</si>
  <si>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</si>
  <si>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</si>
  <si>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</si>
  <si>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</si>
  <si>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</si>
  <si>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</si>
  <si>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</si>
  <si>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</si>
  <si>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</si>
  <si>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</si>
  <si>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</si>
  <si>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</si>
  <si>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</si>
  <si>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</si>
  <si>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</si>
  <si>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</si>
  <si>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</si>
  <si>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</si>
  <si>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</si>
  <si>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</si>
  <si>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</si>
  <si>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</si>
  <si>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</si>
  <si>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</si>
  <si>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</si>
  <si>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</si>
  <si>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</si>
  <si>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</si>
  <si>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</si>
  <si>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</si>
  <si>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</si>
  <si>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</si>
  <si>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</si>
  <si>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</si>
  <si>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</si>
  <si>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</si>
  <si>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</si>
  <si>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</si>
  <si>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</si>
  <si>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</si>
  <si>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</si>
  <si>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</si>
  <si>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</si>
  <si>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</si>
  <si>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</si>
  <si>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</si>
  <si>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</si>
  <si>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</si>
  <si>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</si>
  <si>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</si>
  <si>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</si>
  <si>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</si>
  <si>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</si>
  <si>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</si>
  <si>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</si>
  <si>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</si>
  <si>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</si>
  <si>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</si>
  <si>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</si>
  <si>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</si>
  <si>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</si>
  <si>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</si>
  <si>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</si>
  <si>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</si>
  <si>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</si>
  <si>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</si>
  <si>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</si>
  <si>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</si>
  <si>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</si>
  <si>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</si>
  <si>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</si>
  <si>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</si>
  <si>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</si>
  <si>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</si>
  <si>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</si>
  <si>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</si>
  <si>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</si>
  <si>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</si>
  <si>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</si>
  <si>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</si>
  <si>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</si>
  <si>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</si>
  <si>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</si>
  <si>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</si>
  <si>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</si>
  <si>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</si>
  <si>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</si>
  <si>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</si>
  <si>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</si>
  <si>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</si>
  <si>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</si>
  <si>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</si>
  <si>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</si>
  <si>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</si>
  <si>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</si>
  <si>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</si>
  <si>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</si>
  <si>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</si>
  <si>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</si>
  <si>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</si>
  <si>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</si>
  <si>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</si>
  <si>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</si>
  <si>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</si>
  <si>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</si>
  <si>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</si>
  <si>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</si>
  <si>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</si>
  <si>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</si>
  <si>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</si>
  <si>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</si>
  <si>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</si>
  <si>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</si>
  <si>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</si>
  <si>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</si>
  <si>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</si>
  <si>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</si>
  <si>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</si>
  <si>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</si>
  <si>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</si>
  <si>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</si>
  <si>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</si>
  <si>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</si>
  <si>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</si>
  <si>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</si>
  <si>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</si>
  <si>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</si>
  <si>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</si>
  <si>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</si>
  <si>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</si>
  <si>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</si>
  <si>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</si>
  <si>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</si>
  <si>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</si>
  <si>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</si>
  <si>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</si>
  <si>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</si>
  <si>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</si>
  <si>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</si>
  <si>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</si>
  <si>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</si>
  <si>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</si>
  <si>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</si>
  <si>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</si>
  <si>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</si>
  <si>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</si>
  <si>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</si>
  <si>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</si>
  <si>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</si>
  <si>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</si>
  <si>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</si>
  <si>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</si>
  <si>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</si>
  <si>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</si>
  <si>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</si>
  <si>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</si>
  <si>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</si>
  <si>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</si>
  <si>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</si>
  <si>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</si>
  <si>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</si>
  <si>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</si>
  <si>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</si>
  <si>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</si>
  <si>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</si>
  <si>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</si>
  <si>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</si>
  <si>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</si>
  <si>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</si>
  <si>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</si>
  <si>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</si>
  <si>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</si>
  <si>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</si>
  <si>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</si>
  <si>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</si>
  <si>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</si>
  <si>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</si>
  <si>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</si>
  <si>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</si>
  <si>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</si>
  <si>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</si>
  <si>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</si>
  <si>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</si>
  <si>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</si>
  <si>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</si>
  <si>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</si>
  <si>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</si>
  <si>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</si>
  <si>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</si>
  <si>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</si>
  <si>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</si>
  <si>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</si>
  <si>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</si>
  <si>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</si>
  <si>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</si>
  <si>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</si>
  <si>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</si>
  <si>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</si>
  <si>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</si>
  <si>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</si>
  <si>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</si>
  <si>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</si>
  <si>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</si>
  <si>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</si>
  <si>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</si>
  <si>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</si>
  <si>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</si>
  <si>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</si>
  <si>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</si>
  <si>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</si>
  <si>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</si>
  <si>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</si>
  <si>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</si>
  <si>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</si>
  <si>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</si>
  <si>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</si>
  <si>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</si>
  <si>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</si>
  <si>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</si>
  <si>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</si>
  <si>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</si>
  <si>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</si>
  <si>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</si>
  <si>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</si>
  <si>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</si>
  <si>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</si>
  <si>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</si>
  <si>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</si>
  <si>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</si>
  <si>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</si>
  <si>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</si>
  <si>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</si>
  <si>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</si>
  <si>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</si>
  <si>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</si>
  <si>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</si>
  <si>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</si>
  <si>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</si>
  <si>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</si>
  <si>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</si>
  <si>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</si>
  <si>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</si>
  <si>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</si>
  <si>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</si>
  <si>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</si>
  <si>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</si>
  <si>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</si>
  <si>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</si>
  <si>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</si>
  <si>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</si>
  <si>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</si>
  <si>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</si>
  <si>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</si>
  <si>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</si>
  <si>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</si>
  <si>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</si>
  <si>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</si>
  <si>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</si>
  <si>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</si>
  <si>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</si>
  <si>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</si>
  <si>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</si>
  <si>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</si>
  <si>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</si>
  <si>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</si>
  <si>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</si>
  <si>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</si>
  <si>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</si>
  <si>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</si>
  <si>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</si>
  <si>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</si>
  <si>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</si>
  <si>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</si>
  <si>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</si>
  <si>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</si>
  <si>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</si>
  <si>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</si>
  <si>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</si>
  <si>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</si>
  <si>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</si>
  <si>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</si>
  <si>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</si>
  <si>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</si>
  <si>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</si>
  <si>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</si>
  <si>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</si>
  <si>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</si>
  <si>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</si>
  <si>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</si>
  <si>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</si>
  <si>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</si>
  <si>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</si>
  <si>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</si>
  <si>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</si>
  <si>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</si>
  <si>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</si>
  <si>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</si>
  <si>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</si>
  <si>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</si>
  <si>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</si>
  <si>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</si>
  <si>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</si>
  <si>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</si>
  <si>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</si>
  <si>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</si>
  <si>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</si>
  <si>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</si>
  <si>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</si>
  <si>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</si>
  <si>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</si>
  <si>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</si>
  <si>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</si>
  <si>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</si>
  <si>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</si>
  <si>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</si>
  <si>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</si>
  <si>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</si>
  <si>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</si>
  <si>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</si>
  <si>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</si>
  <si>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</si>
  <si>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</si>
  <si>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</si>
  <si>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</si>
  <si>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</si>
  <si>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</si>
  <si>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</si>
  <si>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</si>
  <si>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</si>
  <si>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</si>
  <si>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</si>
  <si>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</si>
  <si>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</si>
  <si>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</si>
  <si>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</si>
  <si>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</si>
  <si>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</si>
  <si>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</si>
  <si>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</si>
  <si>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</si>
  <si>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</si>
  <si>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</si>
  <si>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</si>
  <si>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</si>
  <si>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</si>
  <si>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</si>
  <si>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</si>
  <si>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</si>
  <si>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</si>
  <si>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</si>
  <si>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</si>
  <si>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</si>
  <si>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</si>
  <si>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</si>
  <si>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</si>
  <si>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</si>
  <si>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</si>
  <si>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</si>
  <si>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</si>
  <si>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</si>
  <si>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</si>
  <si>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</si>
  <si>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</si>
  <si>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</si>
  <si>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</si>
  <si>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</si>
  <si>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</si>
  <si>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</si>
  <si>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</si>
  <si>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</si>
  <si>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</si>
  <si>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</si>
  <si>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</si>
  <si>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</si>
  <si>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</si>
  <si>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</si>
  <si>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</si>
  <si>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</si>
  <si>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</si>
  <si>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</si>
  <si>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</si>
  <si>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</si>
  <si>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</si>
  <si>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</si>
  <si>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</si>
  <si>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</si>
  <si>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</si>
  <si>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</si>
  <si>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</si>
  <si>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</si>
  <si>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</si>
  <si>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</si>
  <si>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</si>
  <si>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</si>
  <si>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</si>
  <si>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</si>
  <si>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</si>
  <si>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</si>
  <si>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</si>
  <si>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</si>
  <si>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</si>
  <si>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</si>
  <si>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</si>
  <si>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</si>
  <si>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</si>
  <si>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</si>
  <si>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</si>
  <si>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</si>
  <si>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</si>
  <si>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</si>
  <si>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</si>
  <si>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</si>
  <si>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</si>
  <si>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</si>
  <si>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</si>
  <si>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</si>
  <si>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</si>
  <si>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</si>
  <si>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</si>
  <si>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</si>
  <si>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</si>
  <si>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</si>
  <si>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</si>
  <si>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</si>
  <si>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</si>
  <si>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</si>
  <si>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</si>
  <si>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</si>
  <si>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</si>
  <si>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</si>
  <si>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</si>
  <si>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</si>
  <si>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</si>
  <si>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</si>
  <si>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</si>
  <si>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</si>
  <si>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</si>
  <si>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</si>
  <si>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</si>
  <si>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</si>
  <si>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</si>
  <si>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</si>
  <si>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</si>
  <si>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</si>
  <si>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</si>
  <si>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</si>
  <si>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</si>
  <si>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</si>
  <si>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</si>
  <si>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</si>
  <si>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</si>
  <si>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</si>
  <si>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</si>
  <si>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</si>
  <si>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</si>
  <si>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</si>
  <si>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</si>
  <si>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</si>
  <si>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</si>
  <si>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</si>
  <si>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</si>
  <si>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</si>
  <si>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</si>
  <si>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</si>
  <si>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</si>
  <si>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</si>
  <si>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</si>
  <si>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</si>
  <si>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</si>
  <si>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</si>
  <si>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</si>
  <si>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</si>
  <si>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</si>
  <si>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</si>
  <si>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</si>
  <si>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</si>
  <si>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</si>
  <si>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</si>
  <si>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</si>
  <si>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</si>
  <si>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</si>
  <si>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</si>
  <si>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</si>
  <si>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</si>
  <si>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</si>
  <si>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</si>
  <si>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</si>
  <si>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</si>
  <si>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</si>
  <si>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</si>
  <si>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</si>
  <si>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</si>
  <si>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</si>
  <si>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</si>
  <si>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</si>
  <si>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</si>
  <si>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</si>
  <si>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</si>
  <si>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</si>
  <si>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</si>
  <si>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</si>
  <si>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</si>
  <si>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</si>
  <si>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</si>
  <si>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</si>
  <si>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</si>
  <si>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</si>
  <si>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</si>
  <si>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</si>
  <si>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</si>
  <si>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</si>
  <si>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</si>
  <si>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</si>
  <si>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</si>
  <si>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</si>
  <si>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</si>
  <si>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</si>
  <si>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</si>
  <si>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</si>
  <si>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</si>
  <si>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</si>
  <si>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</si>
  <si>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</si>
  <si>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</si>
  <si>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</si>
  <si>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</si>
  <si>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</si>
  <si>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</si>
  <si>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</si>
  <si>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</si>
  <si>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</si>
  <si>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</si>
  <si>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</si>
  <si>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</si>
  <si>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</si>
  <si>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</si>
  <si>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</si>
  <si>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</si>
  <si>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</si>
  <si>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</si>
  <si>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</si>
  <si>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</si>
  <si>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</si>
  <si>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</si>
  <si>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</si>
  <si>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</si>
  <si>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</si>
  <si>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</si>
  <si>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</si>
  <si>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</si>
  <si>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</si>
  <si>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</si>
  <si>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</si>
  <si>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</si>
  <si>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</si>
  <si>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</si>
  <si>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</si>
  <si>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</si>
  <si>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</si>
  <si>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</si>
  <si>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</si>
  <si>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</si>
  <si>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</si>
  <si>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</si>
  <si>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</si>
  <si>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</si>
  <si>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</si>
  <si>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</si>
  <si>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</si>
  <si>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</si>
  <si>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</si>
  <si>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</si>
  <si>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</si>
  <si>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</si>
  <si>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</si>
  <si>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</si>
  <si>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</si>
  <si>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</si>
  <si>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</si>
  <si>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</si>
  <si>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</si>
  <si>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</si>
  <si>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</si>
  <si>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</si>
  <si>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</si>
  <si>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</si>
  <si>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</si>
  <si>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</si>
  <si>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</si>
  <si>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</si>
  <si>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</si>
  <si>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</si>
  <si>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</si>
  <si>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</si>
  <si>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</si>
  <si>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</si>
  <si>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</si>
  <si>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</si>
  <si>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</si>
  <si>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</si>
  <si>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</si>
  <si>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</si>
  <si>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</si>
  <si>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</si>
  <si>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</si>
  <si>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</si>
  <si>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</si>
  <si>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</si>
  <si>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</si>
  <si>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</si>
  <si>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</si>
  <si>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</si>
  <si>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</si>
  <si>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</si>
  <si>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</si>
  <si>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</si>
  <si>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</si>
  <si>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</si>
  <si>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</si>
  <si>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</si>
  <si>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</si>
  <si>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</si>
  <si>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</si>
  <si>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</si>
  <si>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</si>
  <si>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</si>
  <si>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</si>
  <si>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</si>
  <si>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</si>
  <si>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</si>
  <si>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</si>
  <si>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</si>
  <si>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</si>
  <si>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</si>
  <si>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</si>
  <si>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</si>
  <si>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</si>
  <si>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</si>
  <si>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</si>
  <si>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</si>
  <si>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</si>
  <si>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</si>
  <si>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</si>
  <si>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</si>
  <si>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</si>
  <si>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</si>
  <si>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</si>
  <si>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</si>
  <si>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</si>
  <si>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</si>
  <si>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</si>
  <si>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</si>
  <si>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</si>
  <si>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</si>
  <si>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</si>
  <si>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</si>
  <si>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</si>
  <si>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</si>
  <si>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</si>
  <si>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</si>
  <si>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</si>
  <si>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</si>
  <si>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</si>
  <si>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</si>
  <si>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</si>
  <si>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</si>
  <si>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</si>
  <si>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</si>
  <si>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</si>
  <si>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</si>
  <si>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</si>
  <si>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</si>
  <si>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</si>
  <si>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</si>
  <si>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</si>
  <si>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</si>
  <si>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</si>
  <si>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</si>
  <si>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</si>
  <si>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</si>
  <si>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</si>
  <si>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</si>
  <si>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</si>
  <si>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</si>
  <si>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</si>
  <si>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</si>
  <si>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</si>
  <si>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</si>
  <si>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</si>
  <si>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</si>
  <si>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</si>
  <si>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</si>
  <si>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</si>
  <si>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</si>
  <si>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</si>
  <si>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</si>
  <si>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</si>
  <si>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</si>
  <si>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</si>
  <si>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</si>
  <si>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</si>
  <si>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</si>
  <si>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</si>
  <si>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</si>
  <si>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</si>
  <si>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</si>
  <si>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</si>
  <si>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</si>
  <si>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</si>
  <si>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</si>
  <si>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</si>
  <si>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</si>
  <si>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</si>
  <si>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</si>
  <si>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</si>
  <si>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</si>
  <si>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</si>
  <si>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</si>
  <si>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</si>
  <si>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</si>
  <si>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</si>
  <si>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</si>
  <si>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</si>
  <si>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</si>
  <si>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</si>
  <si>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</si>
  <si>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</si>
  <si>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</si>
  <si>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</si>
  <si>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</si>
  <si>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</si>
  <si>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</si>
  <si>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</si>
  <si>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</si>
  <si>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</si>
  <si>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</si>
  <si>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</si>
  <si>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</si>
  <si>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</si>
  <si>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</si>
  <si>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</si>
  <si>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</si>
  <si>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</si>
  <si>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</si>
  <si>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</si>
  <si>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</si>
  <si>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</si>
  <si>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</si>
  <si>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</si>
  <si>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</si>
  <si>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</si>
  <si>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</si>
  <si>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</si>
  <si>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</si>
  <si>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</si>
  <si>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</si>
  <si>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</si>
  <si>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</si>
  <si>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</si>
  <si>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</si>
  <si>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</si>
  <si>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</si>
  <si>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</si>
  <si>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</si>
  <si>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</si>
  <si>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</si>
  <si>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</si>
  <si>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</si>
  <si>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</si>
  <si>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</si>
  <si>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</si>
  <si>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</si>
  <si>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</si>
  <si>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</si>
  <si>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</si>
  <si>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</si>
  <si>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</si>
  <si>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</si>
  <si>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</si>
  <si>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</si>
  <si>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</si>
  <si>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</si>
  <si>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</si>
  <si>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</si>
  <si>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</si>
  <si>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</si>
  <si>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</si>
  <si>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</si>
  <si>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</si>
  <si>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</si>
  <si>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</si>
  <si>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</si>
  <si>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</si>
  <si>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</si>
  <si>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</si>
  <si>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</si>
  <si>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</si>
  <si>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</si>
  <si>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</si>
  <si>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</si>
  <si>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</si>
  <si>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</si>
  <si>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</si>
  <si>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</si>
  <si>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</si>
  <si>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</si>
  <si>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</si>
  <si>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</si>
  <si>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</si>
  <si>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</si>
  <si>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</si>
  <si>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</si>
  <si>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</si>
  <si>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</si>
  <si>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</si>
  <si>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</si>
  <si>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</si>
  <si>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</si>
  <si>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</si>
  <si>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</si>
  <si>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</si>
  <si>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</si>
  <si>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</si>
  <si>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</si>
  <si>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</si>
  <si>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</si>
  <si>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</si>
  <si>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</si>
  <si>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</si>
  <si>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</si>
  <si>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</si>
  <si>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</si>
  <si>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</si>
  <si>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</si>
  <si>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</si>
  <si>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</si>
  <si>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</si>
  <si>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</si>
  <si>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</si>
  <si>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</si>
  <si>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</si>
  <si>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</si>
  <si>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</si>
  <si>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</si>
  <si>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</si>
  <si>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</si>
  <si>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</si>
  <si>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</si>
  <si>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</si>
  <si>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</si>
  <si>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</si>
  <si>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</si>
  <si>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</si>
  <si>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</si>
  <si>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</si>
  <si>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</si>
  <si>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</si>
  <si>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</si>
  <si>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</si>
  <si>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</si>
  <si>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</si>
  <si>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</si>
  <si>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</si>
  <si>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</si>
  <si>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</si>
  <si>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</si>
  <si>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</si>
  <si>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</si>
  <si>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</si>
  <si>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</si>
  <si>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</si>
  <si>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</si>
  <si>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</si>
  <si>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</si>
  <si>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</si>
  <si>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</si>
  <si>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</si>
  <si>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</si>
  <si>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</si>
  <si>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</si>
  <si>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</si>
  <si>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</si>
  <si>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</si>
  <si>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</si>
  <si>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</si>
  <si>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</si>
  <si>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</si>
  <si>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</si>
  <si>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</si>
  <si>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</si>
  <si>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</si>
  <si>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</si>
  <si>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</si>
  <si>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</si>
  <si>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</si>
  <si>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</si>
  <si>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</si>
  <si>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</si>
  <si>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</si>
  <si>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</si>
  <si>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</si>
  <si>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</si>
  <si>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</si>
  <si>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</si>
  <si>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</si>
  <si>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</si>
  <si>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</si>
  <si>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</si>
  <si>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</si>
  <si>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</si>
  <si>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</si>
  <si>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</si>
  <si>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</si>
  <si>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</si>
  <si>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</si>
  <si>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</si>
  <si>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</si>
  <si>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</si>
  <si>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</si>
  <si>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</si>
  <si>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</si>
  <si>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</si>
  <si>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</si>
  <si>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</si>
  <si>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</si>
  <si>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</si>
  <si>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</si>
  <si>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</si>
  <si>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</si>
  <si>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</si>
  <si>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</si>
  <si>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</si>
  <si>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</si>
  <si>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</si>
  <si>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</si>
  <si>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</si>
  <si>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</si>
  <si>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</si>
  <si>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</si>
  <si>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</si>
  <si>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</si>
  <si>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</si>
  <si>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</si>
  <si>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</si>
  <si>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</si>
  <si>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</si>
  <si>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</si>
  <si>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</si>
  <si>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</si>
  <si>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</si>
  <si>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</si>
  <si>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</si>
  <si>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</si>
  <si>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</si>
  <si>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</si>
  <si>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</si>
  <si>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</si>
  <si>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</si>
  <si>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</si>
  <si>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</si>
  <si>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</si>
  <si>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</si>
  <si>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</si>
  <si>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</si>
  <si>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</si>
  <si>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</si>
  <si>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</si>
  <si>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</si>
  <si>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</si>
  <si>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</si>
  <si>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</si>
  <si>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</si>
  <si>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</si>
  <si>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</si>
  <si>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</si>
  <si>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</si>
  <si>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</si>
  <si>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</si>
  <si>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</si>
  <si>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</si>
  <si>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</si>
  <si>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</si>
  <si>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</si>
  <si>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</si>
  <si>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</si>
  <si>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</si>
  <si>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</si>
  <si>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</si>
  <si>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</si>
  <si>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</si>
  <si>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</si>
  <si>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</si>
  <si>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</si>
  <si>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</si>
  <si>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</si>
  <si>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</si>
  <si>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</si>
  <si>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</si>
  <si>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</si>
  <si>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</si>
  <si>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</si>
  <si>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</si>
  <si>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</si>
  <si>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</si>
  <si>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</si>
  <si>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</si>
  <si>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</si>
  <si>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</si>
  <si>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</si>
  <si>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</si>
  <si>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</si>
  <si>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</si>
  <si>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</si>
  <si>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</si>
  <si>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</si>
  <si>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</si>
  <si>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</si>
  <si>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</si>
  <si>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</si>
  <si>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</si>
  <si>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</si>
  <si>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</si>
  <si>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</si>
  <si>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</si>
  <si>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</si>
  <si>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</si>
  <si>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</si>
  <si>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</si>
  <si>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</si>
  <si>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</si>
  <si>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</si>
  <si>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</si>
  <si>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</si>
  <si>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</si>
  <si>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</si>
  <si>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</si>
  <si>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</si>
  <si>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</si>
  <si>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</si>
  <si>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</si>
  <si>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</si>
  <si>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</si>
  <si>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</si>
  <si>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</si>
  <si>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</si>
  <si>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</si>
  <si>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</si>
  <si>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</si>
  <si>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</si>
  <si>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</si>
  <si>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</si>
  <si>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</si>
  <si>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</si>
  <si>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</si>
  <si>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</si>
  <si>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</si>
  <si>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</si>
  <si>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</si>
  <si>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</si>
  <si>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</si>
  <si>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</si>
  <si>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</si>
  <si>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</si>
  <si>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</si>
  <si>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</si>
  <si>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</si>
  <si>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</si>
  <si>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</si>
  <si>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</si>
  <si>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</si>
  <si>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</si>
  <si>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</si>
  <si>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</si>
  <si>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</si>
  <si>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</si>
  <si>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</si>
  <si>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</si>
  <si>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</si>
  <si>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</si>
  <si>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</si>
  <si>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</si>
  <si>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</si>
  <si>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</si>
  <si>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</si>
  <si>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</si>
  <si>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</si>
  <si>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</si>
  <si>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</si>
  <si>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</si>
  <si>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</si>
  <si>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</si>
  <si>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</si>
  <si>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</si>
  <si>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</si>
  <si>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</si>
  <si>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</si>
  <si>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</si>
  <si>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</si>
  <si>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</si>
  <si>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</si>
  <si>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</si>
  <si>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</si>
  <si>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</si>
  <si>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</si>
  <si>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</si>
  <si>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</si>
  <si>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</si>
  <si>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</si>
  <si>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</si>
  <si>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</si>
  <si>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</si>
  <si>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</si>
  <si>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</si>
  <si>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</si>
  <si>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</si>
  <si>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</si>
  <si>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</si>
  <si>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</si>
  <si>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</si>
  <si>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</si>
  <si>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</si>
  <si>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</si>
  <si>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</si>
  <si>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</si>
  <si>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</si>
  <si>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</si>
  <si>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</si>
  <si>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</si>
  <si>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</si>
  <si>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</si>
  <si>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</si>
  <si>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</si>
  <si>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</si>
  <si>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</si>
  <si>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</si>
  <si>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</si>
  <si>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</si>
  <si>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</si>
  <si>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</si>
  <si>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</si>
  <si>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</si>
  <si>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</si>
  <si>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</si>
  <si>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</si>
  <si>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</si>
  <si>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</si>
  <si>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</si>
  <si>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</si>
  <si>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</si>
  <si>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</si>
  <si>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</si>
  <si>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</si>
  <si>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</si>
  <si>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</si>
  <si>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</si>
  <si>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</si>
  <si>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</si>
  <si>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</si>
  <si>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</si>
  <si>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</si>
  <si>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</si>
  <si>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</si>
  <si>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</si>
  <si>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</si>
  <si>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</si>
  <si>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</si>
  <si>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</si>
  <si>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</si>
  <si>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</si>
  <si>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</si>
  <si>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</si>
  <si>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</si>
  <si>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</si>
  <si>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</si>
  <si>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</si>
  <si>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</si>
  <si>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</si>
  <si>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</si>
  <si>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</si>
  <si>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</si>
  <si>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</si>
  <si>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</si>
  <si>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</si>
  <si>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</si>
  <si>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</si>
  <si>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</si>
  <si>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</si>
  <si>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</si>
  <si>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</si>
  <si>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</si>
  <si>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</si>
  <si>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</si>
  <si>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</si>
  <si>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</si>
  <si>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</si>
  <si>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</si>
  <si>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</si>
  <si>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</si>
  <si>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</si>
  <si>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</si>
  <si>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</si>
  <si>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</si>
  <si>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</si>
  <si>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</si>
  <si>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</si>
  <si>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</si>
  <si>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</si>
  <si>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</si>
  <si>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</si>
  <si>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</si>
  <si>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</si>
  <si>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</si>
  <si>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</si>
  <si>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</si>
  <si>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</si>
  <si>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</si>
  <si>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</si>
  <si>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</si>
  <si>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</si>
  <si>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</si>
  <si>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</si>
  <si>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</si>
  <si>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</si>
  <si>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</si>
  <si>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</si>
  <si>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</si>
  <si>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</si>
  <si>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</si>
  <si>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</si>
  <si>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</si>
  <si>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</si>
  <si>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</si>
  <si>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</si>
  <si>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</si>
  <si>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</si>
  <si>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</si>
  <si>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</si>
  <si>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</si>
  <si>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</si>
  <si>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</si>
  <si>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</si>
  <si>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</si>
  <si>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</si>
  <si>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</si>
  <si>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</si>
  <si>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</si>
  <si>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</si>
  <si>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</si>
  <si>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</si>
  <si>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</si>
  <si>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</si>
  <si>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</si>
  <si>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</si>
  <si>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</si>
  <si>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</si>
  <si>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</si>
  <si>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</si>
  <si>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</si>
  <si>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</si>
  <si>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</si>
  <si>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</si>
  <si>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</si>
  <si>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</si>
  <si>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</si>
  <si>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</si>
  <si>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</si>
  <si>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</si>
  <si>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</si>
  <si>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</si>
  <si>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</si>
  <si>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</si>
  <si>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</si>
  <si>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</si>
  <si>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</si>
  <si>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</si>
  <si>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</si>
  <si>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</si>
  <si>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</si>
  <si>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</si>
  <si>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</si>
  <si>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</si>
  <si>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</si>
  <si>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</si>
  <si>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</si>
  <si>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</si>
  <si>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</si>
  <si>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</si>
  <si>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</si>
  <si>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</si>
  <si>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</si>
  <si>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</si>
  <si>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</si>
  <si>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</si>
  <si>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</si>
  <si>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</si>
  <si>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</si>
  <si>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</si>
  <si>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</si>
  <si>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</si>
  <si>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</si>
  <si>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</si>
  <si>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</si>
  <si>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</si>
  <si>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</si>
  <si>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</si>
  <si>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</si>
  <si>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</si>
  <si>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</si>
  <si>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</si>
  <si>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</si>
  <si>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</si>
  <si>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</si>
  <si>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</si>
  <si>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</si>
  <si>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</si>
  <si>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</si>
  <si>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</si>
  <si>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</si>
  <si>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</si>
  <si>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</si>
  <si>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</si>
  <si>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</si>
  <si>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</si>
  <si>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</si>
  <si>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</si>
  <si>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</si>
  <si>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</si>
  <si>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</si>
  <si>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</si>
  <si>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</si>
  <si>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</si>
  <si>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</si>
  <si>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</si>
  <si>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</si>
  <si>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</si>
  <si>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</si>
  <si>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</si>
  <si>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</si>
  <si>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</si>
  <si>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</si>
  <si>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</si>
  <si>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</si>
  <si>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</si>
  <si>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</si>
  <si>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</si>
  <si>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</si>
  <si>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</si>
  <si>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</si>
  <si>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</si>
  <si>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</si>
  <si>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</si>
  <si>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</si>
  <si>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</si>
  <si>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</si>
  <si>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</si>
  <si>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</si>
  <si>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</si>
  <si>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</si>
  <si>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</si>
  <si>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</si>
  <si>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</si>
  <si>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</si>
  <si>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</si>
  <si>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</si>
  <si>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</si>
  <si>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</si>
  <si>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</si>
  <si>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</si>
  <si>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</si>
  <si>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</si>
  <si>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</si>
  <si>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</si>
  <si>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</si>
  <si>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</si>
  <si>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</si>
  <si>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</si>
  <si>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</si>
  <si>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</si>
  <si>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</si>
  <si>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</si>
  <si>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</si>
  <si>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</si>
  <si>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</si>
  <si>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</si>
  <si>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</si>
  <si>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</si>
  <si>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</si>
  <si>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</si>
  <si>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</si>
  <si>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</si>
  <si>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</si>
  <si>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</si>
  <si>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</si>
  <si>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</si>
  <si>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</si>
  <si>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</si>
  <si>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</si>
  <si>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</si>
  <si>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</si>
  <si>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</si>
  <si>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</si>
  <si>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</si>
  <si>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</si>
  <si>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</si>
  <si>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</si>
  <si>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</si>
  <si>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</si>
  <si>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</si>
  <si>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</si>
  <si>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</si>
  <si>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</si>
  <si>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</si>
  <si>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</si>
  <si>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</si>
  <si>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</si>
  <si>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</si>
  <si>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</si>
  <si>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</si>
  <si>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</si>
  <si>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</si>
  <si>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</si>
  <si>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</si>
  <si>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</si>
  <si>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</si>
  <si>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</si>
  <si>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</si>
  <si>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</si>
  <si>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</si>
  <si>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</si>
  <si>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</si>
  <si>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</si>
  <si>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</si>
  <si>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</si>
  <si>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</si>
  <si>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</si>
  <si>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</si>
  <si>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</si>
  <si>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</si>
  <si>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</si>
  <si>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</si>
  <si>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</si>
  <si>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</si>
  <si>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</si>
  <si>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</si>
  <si>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</si>
  <si>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</si>
  <si>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</si>
  <si>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</si>
  <si>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</si>
  <si>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</si>
  <si>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</si>
  <si>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</si>
  <si>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</si>
  <si>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</si>
  <si>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</si>
  <si>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</si>
  <si>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</si>
  <si>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</si>
  <si>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</si>
  <si>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</si>
  <si>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</si>
  <si>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</si>
  <si>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</si>
  <si>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</si>
  <si>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</si>
  <si>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</si>
  <si>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</si>
  <si>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</si>
  <si>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</si>
  <si>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</si>
  <si>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</si>
  <si>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</si>
  <si>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</si>
  <si>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</si>
  <si>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</si>
  <si>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</si>
  <si>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</si>
  <si>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</si>
  <si>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</si>
  <si>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</si>
  <si>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</si>
  <si>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</si>
  <si>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</si>
  <si>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</si>
  <si>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</si>
  <si>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</si>
  <si>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</si>
  <si>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</si>
  <si>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</si>
  <si>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</si>
  <si>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</si>
  <si>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</si>
  <si>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</si>
  <si>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</si>
  <si>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</si>
  <si>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</si>
  <si>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</si>
  <si>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</si>
  <si>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</si>
  <si>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</si>
  <si>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</si>
  <si>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</si>
  <si>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</si>
  <si>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</si>
  <si>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</si>
  <si>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</si>
  <si>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</si>
  <si>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</si>
  <si>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</si>
  <si>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</si>
  <si>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</si>
  <si>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</si>
  <si>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</si>
  <si>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</si>
  <si>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</si>
  <si>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</si>
  <si>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</si>
  <si>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</si>
  <si>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</si>
  <si>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</si>
  <si>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</si>
  <si>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</si>
  <si>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</si>
  <si>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</si>
  <si>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</si>
  <si>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</si>
  <si>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</si>
  <si>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</si>
  <si>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</si>
  <si>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</si>
  <si>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</si>
  <si>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</si>
  <si>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</si>
  <si>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</si>
  <si>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</si>
  <si>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</si>
  <si>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</si>
  <si>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</si>
  <si>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</si>
  <si>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</si>
  <si>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</si>
  <si>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</si>
  <si>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</si>
  <si>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</si>
  <si>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</si>
  <si>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</si>
  <si>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</si>
  <si>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</si>
  <si>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</si>
  <si>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</si>
  <si>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</si>
  <si>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</si>
  <si>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</si>
  <si>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</si>
  <si>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</si>
  <si>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</si>
  <si>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</si>
  <si>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</si>
  <si>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</si>
  <si>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</si>
  <si>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</si>
  <si>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</si>
  <si>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</si>
  <si>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</si>
  <si>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</si>
  <si>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</si>
  <si>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</si>
  <si>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</si>
  <si>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</si>
  <si>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</si>
  <si>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</si>
  <si>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</si>
  <si>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</si>
  <si>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</si>
  <si>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</si>
  <si>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</si>
  <si>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</si>
  <si>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</si>
  <si>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</si>
  <si>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</si>
  <si>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</si>
  <si>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</si>
  <si>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</si>
  <si>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</si>
  <si>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</si>
  <si>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</si>
  <si>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</si>
  <si>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</si>
  <si>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</si>
  <si>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</si>
  <si>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</si>
  <si>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</si>
  <si>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</si>
  <si>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</si>
  <si>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</si>
  <si>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</si>
  <si>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</si>
  <si>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</si>
  <si>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</si>
  <si>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</si>
  <si>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</si>
  <si>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</si>
  <si>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</si>
  <si>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</si>
  <si>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</si>
  <si>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</si>
  <si>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</si>
  <si>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</si>
  <si>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</si>
  <si>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</si>
  <si>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</si>
  <si>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</si>
  <si>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</si>
  <si>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</si>
  <si>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</si>
  <si>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</si>
  <si>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</si>
  <si>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</si>
  <si>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</si>
  <si>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</si>
  <si>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</si>
  <si>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</si>
  <si>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</si>
  <si>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</si>
  <si>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</si>
  <si>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</si>
  <si>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</si>
  <si>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</si>
  <si>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</si>
  <si>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</si>
  <si>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</si>
  <si>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</si>
  <si>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</si>
  <si>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</si>
  <si>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</si>
  <si>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</si>
  <si>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</si>
  <si>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</si>
  <si>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</si>
  <si>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</si>
  <si>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</si>
  <si>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</si>
  <si>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</si>
  <si>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</si>
  <si>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</si>
  <si>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</si>
  <si>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</si>
  <si>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</si>
  <si>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</si>
  <si>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</si>
  <si>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</si>
  <si>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</si>
  <si>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</si>
  <si>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</si>
  <si>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</si>
  <si>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</si>
  <si>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</si>
  <si>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</si>
  <si>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</si>
  <si>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</si>
  <si>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</si>
  <si>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</si>
  <si>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</si>
  <si>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</si>
  <si>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</si>
  <si>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</si>
  <si>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</si>
  <si>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</si>
  <si>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</si>
  <si>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</si>
  <si>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</si>
  <si>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</si>
  <si>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</si>
  <si>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</si>
  <si>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</si>
  <si>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</si>
  <si>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</si>
  <si>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</si>
  <si>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</si>
  <si>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</si>
  <si>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</si>
  <si>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</si>
  <si>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</si>
  <si>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</si>
  <si>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</si>
  <si>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</si>
  <si>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</si>
  <si>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</si>
  <si>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</si>
  <si>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</si>
  <si>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</si>
  <si>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</si>
  <si>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</si>
  <si>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</si>
  <si>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</si>
  <si>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</si>
  <si>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</si>
  <si>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</si>
  <si>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</si>
  <si>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</si>
  <si>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</si>
  <si>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</si>
  <si>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</si>
  <si>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</si>
  <si>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</si>
  <si>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</si>
  <si>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</si>
  <si>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</si>
  <si>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</si>
  <si>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</si>
  <si>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</si>
  <si>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</si>
  <si>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</si>
  <si>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</si>
  <si>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</si>
  <si>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</si>
  <si>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</si>
  <si>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</si>
  <si>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</si>
  <si>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</si>
  <si>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</si>
  <si>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</si>
  <si>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</si>
  <si>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</si>
  <si>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</si>
  <si>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</si>
  <si>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</si>
  <si>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</si>
  <si>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</si>
  <si>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</si>
  <si>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</si>
  <si>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</si>
  <si>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</si>
  <si>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</si>
  <si>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</si>
  <si>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</si>
  <si>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</si>
  <si>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</si>
  <si>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</si>
  <si>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</si>
  <si>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</si>
  <si>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</si>
  <si>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</si>
  <si>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</si>
  <si>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</si>
  <si>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</si>
  <si>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</si>
  <si>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</si>
  <si>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</si>
  <si>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</si>
  <si>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</si>
  <si>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</si>
  <si>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</si>
  <si>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</si>
  <si>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</si>
  <si>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</si>
  <si>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</si>
  <si>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</si>
  <si>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</si>
  <si>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</si>
  <si>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</si>
  <si>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</si>
  <si>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</si>
  <si>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</si>
  <si>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</si>
  <si>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</si>
  <si>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</si>
  <si>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</si>
  <si>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</si>
  <si>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</si>
  <si>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</si>
  <si>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</si>
  <si>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</si>
  <si>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</si>
  <si>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</si>
  <si>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</si>
  <si>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</si>
  <si>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</si>
  <si>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</si>
  <si>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</si>
  <si>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</si>
  <si>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</si>
  <si>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</si>
  <si>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</si>
  <si>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</si>
  <si>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</si>
  <si>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</si>
  <si>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</si>
  <si>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</si>
  <si>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</si>
  <si>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</si>
  <si>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</si>
  <si>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</si>
  <si>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</si>
  <si>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</si>
  <si>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</si>
  <si>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</si>
  <si>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</si>
  <si>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</si>
  <si>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</si>
  <si>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</si>
  <si>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</si>
  <si>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</si>
  <si>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</si>
  <si>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</si>
  <si>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</si>
  <si>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</si>
  <si>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</si>
  <si>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</si>
  <si>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</si>
  <si>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</si>
  <si>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</si>
  <si>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</si>
  <si>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</si>
  <si>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</si>
  <si>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</si>
  <si>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</si>
  <si>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</si>
  <si>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</si>
  <si>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</si>
  <si>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</si>
  <si>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</si>
  <si>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</si>
  <si>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</si>
  <si>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</si>
  <si>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</si>
  <si>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</si>
  <si>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</si>
  <si>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</si>
  <si>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</si>
  <si>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</si>
  <si>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</si>
  <si>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</si>
  <si>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</si>
  <si>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</si>
  <si>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</si>
  <si>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</si>
  <si>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</si>
  <si>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</si>
  <si>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</si>
  <si>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</si>
  <si>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</si>
  <si>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</si>
  <si>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</si>
  <si>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</si>
  <si>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</si>
  <si>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</si>
  <si>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</si>
  <si>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</si>
  <si>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</si>
  <si>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</si>
  <si>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</si>
  <si>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</si>
  <si>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</si>
  <si>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</si>
  <si>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</si>
  <si>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</si>
  <si>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</si>
  <si>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</si>
  <si>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</si>
  <si>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</si>
  <si>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</si>
  <si>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</si>
  <si>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</si>
  <si>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</si>
  <si>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</si>
  <si>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</si>
  <si>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</si>
  <si>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</si>
  <si>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</si>
  <si>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</si>
  <si>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</si>
  <si>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</si>
  <si>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</si>
  <si>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</si>
  <si>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</si>
  <si>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</si>
  <si>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</si>
  <si>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</si>
  <si>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</si>
  <si>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</si>
  <si>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</si>
  <si>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</si>
  <si>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</si>
  <si>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</si>
  <si>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</si>
  <si>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</si>
  <si>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</si>
  <si>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</si>
  <si>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</si>
  <si>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</si>
  <si>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</si>
  <si>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</si>
  <si>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</si>
  <si>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</si>
  <si>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</si>
  <si>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</si>
  <si>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</si>
  <si>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</si>
  <si>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</si>
  <si>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</si>
  <si>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</si>
  <si>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</si>
  <si>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</si>
  <si>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</si>
  <si>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</si>
  <si>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</si>
  <si>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</si>
  <si>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</si>
  <si>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</si>
  <si>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</si>
  <si>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</si>
  <si>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</si>
  <si>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</si>
  <si>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</si>
  <si>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</si>
  <si>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</si>
  <si>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</si>
  <si>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</si>
  <si>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</si>
  <si>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</si>
  <si>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</si>
  <si>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</si>
  <si>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</si>
  <si>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</si>
  <si>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</si>
  <si>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</si>
  <si>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</si>
  <si>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</si>
  <si>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</si>
  <si>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</si>
  <si>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</si>
  <si>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</si>
  <si>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</si>
  <si>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</si>
  <si>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</si>
  <si>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</si>
  <si>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</si>
  <si>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</si>
  <si>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</si>
  <si>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</si>
  <si>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</si>
  <si>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</si>
  <si>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</si>
  <si>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</si>
  <si>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</si>
  <si>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</si>
  <si>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</si>
  <si>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</si>
  <si>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</si>
  <si>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</si>
  <si>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</si>
  <si>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</si>
  <si>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</si>
  <si>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</si>
  <si>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</si>
  <si>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</si>
  <si>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</si>
  <si>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</si>
  <si>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</si>
  <si>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</si>
  <si>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</si>
  <si>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</si>
  <si>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</si>
  <si>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</si>
  <si>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</si>
  <si>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</si>
  <si>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</si>
  <si>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</si>
  <si>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</si>
  <si>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</si>
  <si>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</si>
  <si>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</si>
  <si>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</si>
  <si>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</si>
  <si>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</si>
  <si>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</si>
  <si>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</si>
  <si>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</si>
  <si>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</si>
  <si>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</si>
  <si>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</si>
  <si>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</si>
  <si>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</si>
  <si>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</si>
  <si>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</si>
  <si>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</si>
  <si>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</si>
  <si>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</si>
  <si>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</si>
  <si>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</si>
  <si>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</si>
  <si>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</si>
  <si>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</si>
  <si>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</si>
  <si>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</si>
  <si>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</si>
  <si>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</si>
  <si>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</si>
  <si>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</si>
  <si>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</si>
  <si>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</si>
  <si>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</si>
  <si>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</si>
  <si>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</si>
  <si>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</si>
  <si>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</si>
  <si>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</si>
  <si>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</si>
  <si>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</si>
  <si>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</si>
  <si>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</si>
  <si>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</si>
  <si>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</si>
  <si>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</si>
  <si>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</si>
  <si>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</si>
  <si>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</si>
  <si>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</si>
  <si>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</si>
  <si>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</si>
  <si>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</si>
  <si>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</si>
  <si>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</si>
  <si>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</si>
  <si>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</si>
  <si>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</si>
  <si>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</si>
  <si>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</si>
  <si>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</si>
  <si>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</si>
  <si>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</si>
  <si>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</si>
  <si>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</si>
  <si>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</si>
  <si>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</si>
  <si>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</si>
  <si>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</si>
  <si>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</si>
  <si>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</si>
  <si>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</si>
  <si>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</si>
  <si>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</si>
  <si>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</si>
  <si>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</si>
  <si>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</si>
  <si>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</si>
  <si>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</si>
  <si>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</si>
  <si>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</si>
  <si>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</si>
  <si>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</si>
  <si>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</si>
  <si>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</si>
  <si>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</si>
  <si>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</si>
  <si>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</si>
  <si>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</si>
  <si>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</si>
  <si>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</si>
  <si>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</si>
  <si>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</si>
  <si>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</si>
  <si>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</si>
  <si>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</si>
  <si>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</si>
  <si>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</si>
  <si>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</si>
  <si>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</si>
  <si>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</si>
  <si>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</si>
  <si>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</si>
  <si>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</si>
  <si>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</si>
  <si>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</si>
  <si>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</si>
  <si>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</si>
  <si>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</si>
  <si>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</si>
  <si>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</si>
  <si>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</si>
  <si>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</si>
  <si>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</si>
  <si>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</si>
  <si>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</si>
  <si>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</si>
  <si>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</si>
  <si>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</si>
  <si>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</si>
  <si>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</si>
  <si>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</si>
  <si>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</si>
  <si>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</si>
  <si>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</si>
  <si>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</si>
  <si>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</si>
  <si>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</si>
  <si>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</si>
  <si>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</si>
  <si>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</si>
  <si>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</si>
  <si>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</si>
  <si>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</si>
  <si>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</si>
  <si>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</si>
  <si>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</si>
  <si>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</si>
  <si>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</si>
  <si>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</si>
  <si>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</si>
  <si>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</si>
  <si>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</si>
  <si>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</si>
  <si>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</si>
  <si>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</si>
  <si>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</si>
  <si>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</si>
  <si>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</si>
  <si>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</si>
  <si>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</si>
  <si>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</si>
  <si>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</si>
  <si>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</si>
  <si>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</si>
  <si>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</si>
  <si>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</si>
  <si>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</si>
  <si>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</si>
  <si>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</si>
  <si>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</si>
  <si>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</si>
  <si>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</si>
  <si>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</si>
  <si>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</si>
  <si>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</si>
  <si>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</si>
  <si>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</si>
  <si>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</si>
  <si>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</si>
  <si>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</si>
  <si>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</si>
  <si>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</si>
  <si>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</si>
  <si>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</si>
  <si>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</si>
  <si>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</si>
  <si>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</si>
  <si>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</si>
  <si>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</si>
  <si>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</si>
  <si>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</si>
  <si>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</si>
  <si>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</si>
  <si>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</si>
  <si>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</si>
  <si>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</si>
  <si>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</si>
  <si>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</si>
  <si>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</si>
  <si>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</si>
  <si>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</si>
  <si>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</si>
  <si>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</si>
  <si>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</si>
  <si>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</si>
  <si>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</si>
  <si>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</si>
  <si>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</si>
  <si>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</si>
  <si>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</si>
  <si>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</si>
  <si>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</si>
  <si>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</si>
  <si>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</si>
  <si>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</si>
  <si>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</si>
  <si>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</si>
  <si>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</si>
  <si>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</si>
  <si>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</si>
  <si>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</si>
  <si>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</si>
  <si>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</si>
  <si>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</si>
  <si>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</si>
  <si>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</si>
  <si>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</si>
  <si>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</si>
  <si>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</si>
  <si>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</si>
  <si>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</si>
  <si>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</si>
  <si>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</si>
  <si>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</si>
  <si>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</si>
  <si>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</si>
  <si>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</si>
  <si>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</si>
  <si>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</si>
  <si>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</si>
  <si>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</si>
  <si>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</si>
  <si>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</si>
  <si>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</si>
  <si>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</si>
  <si>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</si>
  <si>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</si>
  <si>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</si>
  <si>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</si>
  <si>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</si>
  <si>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</si>
  <si>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</si>
  <si>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</si>
  <si>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</si>
  <si>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</si>
  <si>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</si>
  <si>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</si>
  <si>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</si>
  <si>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</si>
  <si>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</si>
  <si>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</si>
  <si>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</si>
  <si>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</si>
  <si>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</si>
  <si>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</si>
  <si>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</si>
  <si>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</si>
  <si>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</si>
  <si>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</si>
  <si>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</si>
  <si>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</si>
  <si>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</si>
  <si>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</si>
  <si>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</si>
  <si>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</si>
  <si>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</si>
  <si>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</si>
  <si>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</si>
  <si>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</si>
  <si>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</si>
  <si>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</si>
  <si>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</si>
  <si>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</si>
  <si>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</si>
  <si>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</si>
  <si>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</si>
  <si>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</si>
  <si>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</si>
  <si>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</si>
  <si>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</si>
  <si>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</si>
  <si>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</si>
  <si>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</si>
  <si>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</si>
  <si>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</si>
  <si>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</si>
  <si>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</si>
  <si>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</si>
  <si>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</si>
  <si>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</si>
  <si>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</si>
  <si>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</si>
  <si>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</si>
  <si>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</si>
  <si>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</si>
  <si>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</si>
  <si>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</si>
  <si>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</si>
  <si>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</si>
  <si>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</si>
  <si>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</si>
  <si>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</si>
  <si>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</si>
  <si>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</si>
  <si>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</si>
  <si>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</si>
  <si>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</si>
  <si>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</si>
  <si>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</si>
  <si>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</si>
  <si>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</si>
  <si>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</si>
  <si>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</si>
  <si>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</si>
  <si>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</si>
  <si>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</si>
  <si>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</si>
  <si>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</si>
  <si>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</si>
  <si>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</si>
  <si>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</si>
  <si>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</si>
  <si>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</si>
  <si>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</si>
  <si>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</si>
  <si>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</si>
  <si>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</si>
  <si>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</si>
  <si>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</si>
  <si>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</si>
  <si>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</si>
  <si>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</si>
  <si>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</si>
  <si>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</si>
  <si>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</si>
  <si>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</si>
  <si>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</si>
  <si>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</si>
  <si>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</si>
  <si>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</si>
  <si>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</si>
  <si>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</si>
  <si>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</si>
  <si>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</si>
  <si>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</si>
  <si>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</si>
  <si>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</si>
  <si>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</si>
  <si>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</si>
  <si>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</si>
  <si>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</si>
  <si>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</si>
  <si>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</si>
  <si>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</si>
  <si>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</si>
  <si>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</si>
  <si>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</si>
  <si>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</si>
  <si>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</si>
  <si>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</si>
  <si>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</si>
  <si>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</si>
  <si>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</si>
  <si>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</si>
  <si>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</si>
  <si>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</si>
  <si>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</si>
  <si>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</si>
  <si>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</si>
  <si>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</si>
  <si>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</si>
  <si>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</si>
  <si>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</si>
  <si>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</si>
  <si>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</si>
  <si>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</si>
  <si>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</si>
  <si>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</si>
  <si>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</si>
  <si>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</si>
  <si>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</si>
  <si>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</si>
  <si>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</si>
  <si>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</si>
  <si>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</si>
  <si>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</si>
  <si>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</si>
  <si>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</si>
  <si>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</si>
  <si>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</si>
  <si>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</si>
  <si>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</si>
  <si>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</si>
  <si>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</si>
  <si>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</si>
  <si>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</si>
  <si>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</si>
  <si>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</si>
  <si>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</si>
  <si>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</si>
  <si>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</si>
  <si>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</si>
  <si>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</si>
  <si>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</si>
  <si>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</si>
  <si>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</si>
  <si>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</si>
  <si>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</si>
  <si>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</si>
  <si>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</si>
  <si>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</si>
  <si>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</si>
  <si>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</si>
  <si>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</si>
  <si>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</si>
  <si>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</si>
  <si>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</si>
  <si>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</si>
  <si>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</si>
  <si>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</si>
  <si>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</si>
  <si>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</si>
  <si>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</si>
  <si>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</si>
  <si>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</si>
  <si>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</si>
  <si>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</si>
  <si>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</si>
  <si>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</si>
  <si>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</si>
  <si>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</si>
  <si>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</si>
  <si>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</si>
  <si>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</si>
  <si>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</si>
  <si>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</si>
  <si>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</si>
  <si>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</si>
  <si>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</si>
  <si>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</si>
  <si>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</si>
  <si>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</si>
  <si>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</si>
  <si>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</si>
  <si>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</si>
  <si>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</si>
  <si>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</si>
  <si>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</si>
  <si>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</si>
  <si>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</si>
  <si>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</si>
  <si>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</si>
  <si>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</si>
  <si>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</si>
  <si>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</si>
  <si>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</si>
  <si>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</si>
  <si>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</si>
  <si>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</si>
  <si>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</si>
  <si>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</si>
  <si>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</si>
  <si>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</si>
  <si>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</si>
  <si>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</si>
  <si>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</si>
  <si>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</si>
  <si>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</si>
  <si>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</si>
  <si>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</si>
  <si>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</si>
  <si>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</si>
  <si>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</si>
  <si>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</si>
  <si>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</si>
  <si>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</si>
  <si>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</si>
  <si>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</si>
  <si>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</si>
  <si>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</si>
  <si>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</si>
  <si>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</si>
  <si>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</si>
  <si>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</si>
  <si>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</si>
  <si>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</si>
  <si>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</si>
  <si>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</si>
  <si>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</si>
  <si>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</si>
  <si>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</si>
  <si>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</si>
  <si>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</si>
  <si>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</si>
  <si>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</si>
  <si>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</si>
  <si>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</si>
  <si>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</si>
  <si>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</si>
  <si>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</si>
  <si>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</si>
  <si>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</si>
  <si>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</si>
  <si>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</si>
  <si>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</si>
  <si>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</si>
  <si>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</si>
  <si>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</si>
  <si>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</si>
  <si>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</si>
  <si>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</si>
  <si>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</si>
  <si>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</si>
  <si>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</si>
  <si>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</si>
  <si>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</si>
  <si>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</si>
  <si>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</si>
  <si>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</si>
  <si>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</si>
  <si>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</si>
  <si>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</si>
  <si>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</si>
  <si>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</si>
  <si>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</si>
  <si>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</si>
  <si>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</si>
  <si>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</si>
  <si>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</si>
  <si>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</si>
  <si>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</si>
  <si>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</si>
  <si>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</si>
  <si>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</si>
  <si>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</si>
  <si>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</si>
  <si>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</si>
  <si>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</si>
  <si>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</si>
  <si>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</si>
  <si>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</si>
  <si>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</si>
  <si>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</si>
  <si>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</si>
  <si>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</si>
  <si>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</si>
  <si>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</si>
  <si>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</si>
  <si>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</si>
  <si>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</si>
  <si>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</si>
  <si>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</si>
  <si>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</si>
  <si>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</si>
  <si>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</si>
  <si>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</si>
  <si>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</si>
  <si>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</si>
  <si>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</si>
  <si>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</si>
  <si>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</si>
  <si>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</si>
  <si>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</si>
  <si>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</si>
  <si>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</si>
  <si>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</si>
  <si>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</si>
  <si>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</si>
  <si>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</si>
  <si>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</si>
  <si>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</si>
  <si>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</si>
  <si>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</si>
  <si>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</si>
  <si>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</si>
  <si>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</si>
  <si>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</si>
  <si>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</si>
  <si>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</si>
  <si>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</si>
  <si>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</si>
  <si>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</si>
  <si>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</si>
  <si>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</si>
  <si>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</si>
  <si>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</si>
  <si>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</si>
  <si>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</si>
  <si>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</si>
  <si>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</si>
  <si>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</si>
  <si>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</si>
  <si>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</si>
  <si>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</si>
  <si>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</si>
  <si>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</si>
  <si>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</si>
  <si>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</si>
  <si>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</si>
  <si>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</si>
  <si>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</si>
  <si>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</si>
  <si>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</si>
  <si>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</si>
  <si>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</si>
  <si>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</si>
  <si>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</si>
  <si>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</si>
  <si>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</si>
  <si>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</si>
  <si>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</si>
  <si>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</si>
  <si>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</si>
  <si>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</si>
  <si>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</si>
  <si>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</si>
  <si>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</si>
  <si>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</si>
  <si>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</si>
  <si>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</si>
  <si>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</si>
  <si>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</si>
  <si>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</si>
  <si>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</si>
  <si>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</si>
  <si>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</si>
  <si>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</si>
  <si>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</si>
  <si>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</si>
  <si>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</si>
  <si>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</si>
  <si>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</si>
  <si>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</si>
  <si>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</si>
  <si>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</si>
  <si>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</si>
  <si>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</si>
  <si>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</si>
  <si>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</si>
  <si>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</si>
  <si>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</si>
  <si>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</si>
  <si>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</si>
  <si>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</si>
  <si>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</si>
  <si>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</si>
  <si>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</si>
  <si>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</si>
  <si>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</si>
  <si>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</si>
  <si>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</si>
  <si>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</si>
  <si>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</si>
  <si>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</si>
  <si>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</si>
  <si>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</si>
  <si>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</si>
  <si>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</si>
  <si>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</si>
  <si>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</si>
  <si>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</si>
  <si>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</si>
  <si>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</si>
  <si>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</si>
  <si>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</si>
  <si>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</si>
  <si>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</si>
  <si>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</si>
  <si>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</si>
  <si>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</si>
  <si>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</si>
  <si>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</si>
  <si>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</si>
  <si>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</si>
  <si>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</si>
  <si>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</si>
  <si>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</si>
  <si>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</si>
  <si>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</si>
  <si>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</si>
  <si>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</si>
  <si>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</si>
  <si>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</si>
  <si>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</si>
  <si>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</si>
  <si>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</si>
  <si>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</si>
  <si>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</si>
  <si>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</si>
  <si>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</si>
  <si>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</si>
  <si>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</si>
  <si>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</si>
  <si>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</si>
  <si>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</si>
  <si>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</si>
  <si>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</si>
  <si>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</si>
  <si>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</si>
  <si>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</si>
  <si>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</si>
  <si>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</si>
  <si>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</si>
  <si>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</si>
  <si>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</si>
  <si>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</si>
  <si>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</si>
  <si>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</si>
  <si>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</si>
  <si>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</si>
  <si>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</si>
  <si>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</si>
  <si>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</si>
  <si>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</si>
  <si>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</si>
  <si>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</si>
  <si>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</si>
  <si>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</si>
  <si>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</si>
  <si>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</si>
  <si>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</si>
  <si>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</si>
  <si>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</si>
  <si>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</si>
  <si>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</si>
  <si>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</si>
  <si>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</si>
  <si>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</si>
  <si>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</si>
  <si>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</si>
  <si>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</si>
  <si>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</si>
  <si>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</si>
  <si>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</si>
  <si>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</si>
  <si>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</si>
  <si>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</si>
  <si>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</si>
  <si>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</si>
  <si>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</si>
  <si>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</si>
  <si>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</si>
  <si>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</si>
  <si>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</si>
  <si>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</si>
  <si>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</si>
  <si>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</si>
  <si>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</si>
  <si>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</si>
  <si>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</si>
  <si>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</si>
  <si>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</si>
  <si>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</si>
  <si>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</si>
  <si>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</si>
  <si>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</si>
  <si>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</si>
  <si>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</si>
  <si>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</si>
  <si>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</si>
  <si>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</si>
  <si>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</si>
  <si>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</si>
  <si>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</si>
  <si>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</si>
  <si>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</si>
  <si>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</si>
  <si>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</si>
  <si>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</si>
  <si>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</si>
  <si>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</si>
  <si>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</si>
  <si>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</si>
  <si>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</si>
  <si>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</si>
  <si>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</si>
  <si>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</si>
  <si>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</si>
  <si>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</si>
  <si>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</si>
  <si>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</si>
  <si>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</si>
  <si>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</si>
  <si>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</si>
  <si>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</si>
  <si>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</si>
  <si>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</si>
  <si>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</si>
  <si>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</si>
  <si>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</si>
  <si>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</si>
  <si>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</si>
  <si>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</si>
  <si>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</si>
  <si>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</si>
  <si>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</si>
  <si>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</si>
  <si>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</si>
  <si>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</si>
  <si>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</si>
  <si>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</si>
  <si>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</si>
  <si>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</si>
  <si>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</si>
  <si>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</si>
  <si>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</si>
  <si>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</si>
  <si>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</si>
  <si>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</si>
  <si>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</si>
  <si>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</si>
  <si>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</si>
  <si>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</si>
  <si>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</si>
  <si>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</si>
  <si>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</si>
  <si>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</si>
  <si>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</si>
  <si>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</si>
  <si>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</si>
  <si>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</si>
  <si>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</si>
  <si>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</si>
  <si>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</si>
  <si>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</si>
  <si>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</si>
  <si>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</si>
  <si>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</si>
  <si>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</si>
  <si>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</si>
  <si>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</si>
  <si>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</si>
  <si>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</si>
  <si>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</si>
  <si>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</si>
  <si>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</si>
  <si>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</si>
  <si>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</si>
  <si>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</si>
  <si>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</si>
  <si>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</si>
  <si>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</si>
  <si>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</si>
  <si>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</si>
  <si>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</si>
  <si>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</si>
  <si>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</si>
  <si>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</si>
  <si>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</si>
  <si>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</si>
  <si>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</si>
  <si>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</si>
  <si>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</si>
  <si>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</si>
  <si>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</si>
  <si>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</si>
  <si>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</si>
  <si>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</si>
  <si>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</si>
  <si>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</si>
  <si>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</si>
  <si>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</si>
  <si>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</si>
  <si>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</si>
  <si>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</si>
  <si>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</si>
  <si>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</si>
  <si>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</si>
  <si>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</si>
  <si>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</si>
  <si>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</si>
  <si>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</si>
  <si>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</si>
  <si>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</si>
  <si>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</si>
  <si>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</si>
  <si>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</si>
  <si>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</si>
  <si>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</si>
  <si>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</si>
  <si>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</si>
  <si>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</si>
  <si>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</si>
  <si>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</si>
  <si>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</si>
  <si>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</si>
  <si>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</si>
  <si>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</si>
  <si>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</si>
  <si>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</si>
  <si>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</si>
  <si>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</si>
  <si>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</si>
  <si>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</si>
  <si>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</si>
  <si>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</si>
  <si>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</si>
  <si>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</si>
  <si>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</si>
  <si>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</si>
  <si>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</si>
  <si>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</si>
  <si>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</si>
  <si>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</si>
  <si>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</si>
  <si>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</si>
  <si>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</si>
  <si>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</si>
  <si>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</si>
  <si>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</si>
  <si>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</si>
  <si>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</si>
  <si>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</si>
  <si>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</si>
  <si>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</si>
  <si>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</si>
  <si>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</si>
  <si>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</si>
  <si>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</si>
  <si>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</si>
  <si>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</si>
  <si>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</si>
  <si>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</si>
  <si>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</si>
  <si>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</si>
  <si>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</si>
  <si>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</si>
  <si>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</si>
  <si>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</si>
  <si>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</si>
  <si>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</si>
  <si>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</si>
  <si>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</si>
  <si>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</si>
  <si>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</si>
  <si>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</si>
  <si>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</si>
  <si>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</si>
  <si>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</si>
  <si>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</si>
  <si>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</si>
  <si>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</si>
  <si>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</si>
  <si>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</si>
  <si>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</si>
  <si>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</si>
  <si>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</si>
  <si>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</si>
  <si>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</si>
  <si>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</si>
  <si>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</si>
  <si>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</si>
  <si>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</si>
  <si>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</si>
  <si>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</si>
  <si>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</si>
  <si>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</si>
  <si>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</si>
  <si>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</si>
  <si>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</si>
  <si>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</si>
  <si>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</si>
  <si>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</si>
  <si>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</si>
  <si>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</si>
  <si>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</si>
  <si>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</si>
  <si>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</si>
  <si>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</si>
  <si>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</si>
  <si>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</si>
  <si>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</si>
  <si>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</si>
  <si>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</si>
  <si>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</si>
  <si>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</si>
  <si>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</si>
  <si>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</si>
  <si>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</si>
  <si>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</si>
  <si>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</si>
  <si>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</si>
  <si>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</si>
  <si>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</si>
  <si>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</si>
  <si>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</si>
  <si>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</si>
  <si>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</si>
  <si>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</si>
  <si>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</si>
  <si>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</si>
  <si>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</si>
  <si>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</si>
  <si>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</si>
  <si>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</si>
  <si>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</si>
  <si>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</si>
  <si>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</si>
  <si>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</si>
  <si>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</si>
  <si>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</si>
  <si>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</si>
  <si>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</si>
  <si>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</si>
  <si>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</si>
  <si>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</si>
  <si>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</si>
  <si>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</si>
  <si>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</si>
  <si>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</si>
  <si>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</si>
  <si>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</si>
  <si>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</si>
  <si>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</si>
  <si>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</si>
  <si>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</si>
  <si>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</si>
  <si>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</si>
  <si>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</si>
  <si>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</si>
  <si>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</si>
  <si>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</si>
  <si>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</si>
  <si>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</si>
  <si>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</si>
  <si>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</si>
  <si>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</si>
  <si>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</si>
  <si>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</si>
  <si>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</si>
  <si>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</si>
  <si>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</si>
  <si>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</si>
  <si>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</si>
  <si>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</si>
  <si>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</si>
  <si>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</si>
  <si>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</si>
  <si>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</si>
  <si>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</si>
  <si>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</si>
  <si>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</si>
  <si>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</si>
  <si>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</si>
  <si>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</si>
  <si>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</si>
  <si>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</si>
  <si>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</si>
  <si>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</si>
  <si>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</si>
  <si>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</si>
  <si>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</si>
  <si>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</si>
  <si>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</si>
  <si>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</si>
  <si>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</si>
  <si>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</si>
  <si>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</si>
  <si>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</si>
  <si>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</si>
  <si>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</si>
  <si>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</si>
  <si>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</si>
  <si>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</si>
  <si>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</si>
  <si>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</si>
  <si>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</si>
  <si>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</si>
  <si>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</si>
  <si>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</si>
  <si>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</si>
  <si>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</si>
  <si>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</si>
  <si>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</si>
  <si>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</si>
  <si>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</si>
  <si>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</si>
  <si>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</si>
  <si>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</si>
  <si>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</si>
  <si>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</si>
  <si>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</si>
  <si>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</si>
  <si>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</si>
  <si>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</si>
  <si>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</si>
  <si>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</si>
  <si>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</si>
  <si>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</si>
  <si>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</si>
  <si>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</si>
  <si>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</si>
  <si>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</si>
  <si>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</si>
  <si>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</si>
  <si>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</si>
  <si>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</si>
  <si>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</si>
  <si>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</si>
  <si>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</si>
  <si>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</si>
  <si>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</si>
  <si>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</si>
  <si>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</si>
  <si>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</si>
  <si>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</si>
  <si>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</si>
  <si>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</si>
  <si>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</si>
  <si>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</si>
  <si>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</si>
  <si>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</si>
  <si>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</si>
  <si>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</si>
  <si>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</si>
  <si>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</si>
  <si>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</si>
  <si>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</si>
  <si>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</si>
  <si>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</si>
  <si>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</si>
  <si>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</si>
  <si>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</si>
  <si>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</si>
  <si>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</si>
  <si>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</si>
  <si>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</si>
  <si>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</si>
  <si>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</si>
  <si>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</si>
  <si>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</si>
  <si>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</si>
  <si>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</si>
  <si>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</si>
  <si>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</si>
  <si>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</si>
  <si>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</si>
  <si>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</si>
  <si>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</si>
  <si>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</si>
  <si>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</si>
  <si>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</si>
  <si>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</si>
  <si>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</si>
  <si>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</si>
  <si>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</si>
  <si>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</si>
  <si>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</si>
  <si>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</si>
  <si>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</si>
  <si>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</si>
  <si>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</si>
  <si>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</si>
  <si>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</si>
  <si>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</si>
  <si>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</si>
  <si>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</si>
  <si>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</si>
  <si>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</si>
  <si>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</si>
  <si>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</si>
  <si>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</si>
  <si>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</si>
  <si>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</si>
  <si>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</si>
  <si>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</si>
  <si>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</si>
  <si>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</si>
  <si>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</si>
  <si>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</si>
  <si>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</si>
  <si>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</si>
  <si>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</si>
  <si>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</si>
  <si>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</si>
  <si>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</si>
  <si>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</si>
  <si>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</si>
  <si>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</si>
  <si>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</si>
  <si>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</si>
  <si>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</si>
  <si>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</si>
  <si>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</si>
  <si>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</si>
  <si>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</si>
  <si>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</si>
  <si>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</si>
  <si>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</si>
  <si>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</si>
  <si>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</si>
  <si>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</si>
  <si>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</si>
  <si>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</si>
  <si>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</si>
  <si>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</si>
  <si>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</si>
  <si>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</si>
  <si>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</si>
  <si>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</si>
  <si>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</si>
  <si>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</si>
  <si>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</si>
  <si>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</si>
  <si>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</si>
  <si>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</si>
  <si>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</si>
  <si>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</si>
  <si>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</si>
  <si>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</si>
  <si>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</si>
  <si>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</si>
  <si>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</si>
  <si>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</si>
  <si>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</si>
  <si>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</si>
  <si>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</si>
  <si>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</si>
  <si>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</si>
  <si>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</si>
  <si>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</si>
  <si>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</si>
  <si>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</si>
  <si>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</si>
  <si>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</si>
  <si>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</si>
  <si>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</si>
  <si>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</si>
  <si>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</si>
  <si>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</si>
  <si>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</si>
  <si>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</si>
  <si>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</si>
  <si>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</si>
  <si>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</si>
  <si>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</si>
  <si>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</si>
  <si>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</si>
  <si>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</si>
  <si>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</si>
  <si>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</si>
  <si>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</si>
  <si>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</si>
  <si>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</si>
  <si>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</si>
  <si>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</si>
  <si>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</si>
  <si>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</si>
  <si>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</si>
  <si>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</si>
  <si>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</si>
  <si>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</si>
  <si>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</si>
  <si>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</si>
  <si>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</si>
  <si>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</si>
  <si>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</si>
  <si>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</si>
  <si>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</si>
  <si>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</si>
  <si>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</si>
  <si>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</si>
  <si>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</si>
  <si>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</si>
  <si>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</si>
  <si>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</si>
  <si>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</si>
  <si>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</si>
  <si>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</si>
  <si>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</si>
  <si>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</si>
  <si>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</si>
  <si>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</si>
  <si>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</si>
  <si>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</si>
  <si>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</si>
  <si>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</si>
  <si>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</si>
  <si>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</si>
  <si>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</si>
  <si>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</si>
  <si>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</si>
  <si>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</si>
  <si>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</si>
  <si>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</si>
  <si>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</si>
  <si>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</si>
  <si>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</si>
  <si>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</si>
  <si>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</si>
  <si>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</si>
  <si>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</si>
  <si>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</si>
  <si>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</si>
  <si>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</si>
  <si>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</si>
  <si>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</si>
  <si>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</si>
  <si>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</si>
  <si>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</si>
  <si>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</si>
  <si>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</si>
  <si>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</si>
  <si>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</si>
  <si>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</si>
  <si>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</si>
  <si>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</si>
  <si>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</si>
  <si>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</si>
  <si>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</si>
  <si>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</si>
  <si>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</si>
  <si>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</si>
  <si>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</si>
  <si>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</si>
  <si>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</si>
  <si>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</si>
  <si>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</si>
  <si>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</si>
  <si>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</si>
  <si>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</si>
  <si>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</si>
  <si>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</si>
  <si>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</si>
  <si>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</si>
  <si>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</si>
  <si>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</si>
  <si>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</si>
  <si>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</si>
  <si>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</si>
  <si>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</si>
  <si>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</si>
  <si>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</si>
  <si>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</si>
  <si>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</si>
  <si>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</si>
  <si>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</si>
  <si>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</si>
  <si>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</si>
  <si>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</si>
  <si>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</si>
  <si>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</si>
  <si>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</si>
  <si>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</si>
  <si>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</si>
  <si>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</si>
  <si>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</si>
  <si>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</si>
  <si>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</si>
  <si>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</si>
  <si>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</si>
  <si>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</si>
  <si>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</si>
  <si>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</si>
  <si>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</si>
  <si>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</si>
  <si>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</si>
  <si>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</si>
  <si>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</si>
  <si>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</si>
  <si>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</si>
  <si>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</si>
  <si>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</si>
  <si>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</si>
  <si>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</si>
  <si>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</si>
  <si>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</si>
  <si>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</si>
  <si>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</si>
  <si>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</si>
  <si>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</si>
  <si>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</si>
  <si>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</si>
  <si>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</si>
  <si>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</si>
  <si>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</si>
  <si>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</si>
  <si>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</si>
  <si>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</si>
  <si>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</si>
  <si>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</si>
  <si>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</si>
  <si>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</si>
  <si>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</si>
  <si>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</si>
  <si>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</si>
  <si>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</si>
  <si>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</si>
  <si>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</si>
  <si>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</si>
  <si>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</si>
  <si>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</si>
  <si>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</si>
  <si>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</si>
  <si>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</si>
  <si>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</si>
  <si>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</si>
  <si>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</si>
  <si>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</si>
  <si>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</si>
  <si>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</si>
  <si>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</si>
  <si>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</si>
  <si>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</si>
  <si>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</si>
  <si>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</si>
  <si>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</si>
  <si>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</si>
  <si>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</si>
  <si>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</si>
  <si>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</si>
  <si>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</si>
  <si>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</si>
  <si>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</si>
  <si>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</si>
  <si>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</si>
  <si>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</si>
  <si>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</si>
  <si>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</si>
  <si>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</si>
  <si>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</si>
  <si>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</si>
  <si>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</si>
  <si>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</si>
  <si>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</si>
  <si>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</si>
  <si>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</si>
  <si>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</si>
  <si>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</si>
  <si>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</si>
  <si>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</si>
  <si>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</si>
  <si>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</si>
  <si>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</si>
  <si>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</si>
  <si>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</si>
  <si>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</si>
  <si>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</si>
  <si>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</si>
  <si>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</si>
  <si>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</si>
  <si>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</si>
  <si>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</si>
  <si>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</si>
  <si>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</si>
  <si>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</si>
  <si>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</si>
  <si>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</si>
  <si>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</si>
  <si>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</si>
  <si>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</si>
  <si>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</si>
  <si>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</si>
  <si>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</si>
  <si>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</si>
  <si>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</si>
  <si>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</si>
  <si>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</si>
  <si>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</si>
  <si>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</si>
  <si>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</si>
  <si>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</si>
  <si>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</si>
  <si>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</si>
  <si>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</si>
  <si>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</si>
  <si>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</si>
  <si>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</si>
  <si>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</si>
  <si>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</si>
  <si>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</si>
  <si>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</si>
  <si>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</si>
  <si>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</si>
  <si>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</si>
  <si>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</si>
  <si>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</si>
  <si>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</si>
  <si>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</si>
  <si>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</si>
  <si>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</si>
  <si>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</si>
  <si>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</si>
  <si>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</si>
  <si>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</si>
  <si>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</si>
  <si>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</si>
  <si>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</si>
  <si>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</si>
  <si>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</si>
  <si>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</si>
  <si>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</si>
  <si>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</si>
  <si>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</si>
  <si>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</si>
  <si>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</si>
  <si>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</si>
  <si>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</si>
  <si>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</si>
  <si>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</si>
  <si>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</si>
  <si>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</si>
  <si>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</si>
  <si>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</si>
  <si>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</si>
  <si>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</si>
  <si>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</si>
  <si>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</si>
  <si>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</si>
  <si>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</si>
  <si>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</si>
  <si>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</si>
  <si>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</si>
  <si>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</si>
  <si>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</si>
  <si>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</si>
  <si>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</si>
  <si>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</si>
  <si>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</si>
  <si>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</si>
  <si>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</si>
  <si>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</si>
  <si>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</si>
  <si>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</si>
  <si>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</si>
  <si>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</si>
  <si>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</si>
  <si>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</si>
  <si>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</si>
  <si>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</si>
  <si>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</si>
  <si>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</si>
  <si>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</si>
  <si>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</si>
  <si>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</si>
  <si>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</si>
  <si>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</si>
  <si>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</si>
  <si>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</si>
  <si>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</si>
  <si>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</si>
  <si>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</si>
  <si>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</si>
  <si>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</si>
  <si>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</si>
  <si>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</si>
  <si>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</si>
  <si>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</si>
  <si>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</si>
  <si>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</si>
  <si>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</si>
  <si>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</si>
  <si>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</si>
  <si>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</si>
  <si>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</si>
  <si>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</si>
  <si>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</si>
  <si>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</si>
  <si>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</si>
  <si>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</si>
  <si>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</si>
  <si>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</si>
  <si>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</si>
  <si>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</si>
  <si>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</si>
  <si>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</si>
  <si>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</si>
  <si>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</si>
  <si>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</si>
  <si>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</si>
  <si>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</si>
  <si>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</si>
  <si>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</si>
  <si>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</si>
  <si>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</si>
  <si>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</si>
  <si>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</si>
  <si>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</si>
  <si>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</si>
  <si>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</si>
  <si>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</si>
  <si>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</si>
  <si>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</si>
  <si>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</si>
  <si>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</si>
  <si>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</si>
  <si>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</si>
  <si>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</si>
  <si>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</si>
  <si>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</si>
  <si>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</si>
  <si>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</si>
  <si>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</si>
  <si>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</si>
  <si>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</si>
  <si>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</si>
  <si>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</si>
  <si>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</si>
  <si>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</si>
  <si>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</si>
  <si>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</si>
  <si>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</si>
  <si>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</si>
  <si>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</si>
  <si>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</si>
  <si>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</si>
  <si>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</si>
  <si>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</si>
  <si>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</si>
  <si>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</si>
  <si>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</si>
  <si>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</si>
  <si>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</si>
  <si>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</si>
  <si>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</si>
  <si>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</si>
  <si>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</si>
  <si>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</si>
  <si>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</si>
  <si>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</si>
  <si>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</si>
  <si>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</si>
  <si>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</si>
  <si>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</si>
  <si>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</si>
  <si>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</si>
  <si>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</si>
  <si>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</si>
  <si>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</si>
  <si>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</si>
  <si>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</si>
  <si>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</si>
  <si>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</si>
  <si>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</si>
  <si>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</si>
  <si>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</si>
  <si>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</si>
  <si>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</si>
  <si>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</si>
  <si>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</si>
  <si>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</si>
  <si>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</si>
  <si>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</si>
  <si>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</si>
  <si>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</si>
  <si>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</si>
  <si>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</si>
  <si>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</si>
  <si>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</si>
  <si>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</si>
  <si>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</si>
  <si>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</si>
  <si>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</si>
  <si>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</si>
  <si>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</si>
  <si>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</si>
  <si>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</si>
  <si>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</si>
  <si>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</si>
  <si>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</si>
  <si>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</si>
  <si>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</si>
  <si>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</si>
  <si>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</si>
  <si>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</si>
  <si>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</si>
  <si>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</si>
  <si>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</si>
  <si>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</si>
  <si>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</si>
  <si>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</si>
  <si>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</si>
  <si>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</si>
  <si>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</si>
  <si>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</si>
  <si>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</si>
  <si>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</si>
  <si>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</si>
  <si>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</si>
  <si>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</si>
  <si>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</si>
  <si>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</si>
  <si>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</si>
  <si>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</si>
  <si>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</si>
  <si>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</si>
  <si>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</si>
  <si>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</si>
  <si>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</si>
  <si>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</si>
  <si>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</si>
  <si>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</si>
  <si>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</si>
  <si>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</si>
  <si>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</si>
  <si>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</si>
  <si>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</si>
  <si>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</si>
  <si>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</si>
  <si>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</si>
  <si>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</si>
  <si>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</si>
  <si>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</si>
  <si>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</si>
  <si>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</si>
  <si>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</si>
  <si>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</si>
  <si>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</si>
  <si>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</si>
  <si>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</si>
  <si>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</si>
  <si>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</si>
  <si>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</si>
  <si>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</si>
  <si>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</si>
  <si>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</si>
  <si>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</si>
  <si>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</si>
  <si>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</si>
  <si>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</si>
  <si>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</si>
  <si>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</si>
  <si>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</si>
  <si>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</si>
  <si>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</si>
  <si>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</si>
  <si>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</si>
  <si>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</si>
  <si>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</si>
  <si>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</si>
  <si>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</si>
  <si>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</si>
  <si>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</si>
  <si>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</si>
  <si>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</si>
  <si>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</si>
  <si>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</si>
  <si>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</si>
  <si>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</si>
  <si>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</si>
  <si>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</si>
  <si>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</si>
  <si>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</si>
  <si>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</si>
  <si>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</si>
  <si>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</si>
  <si>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</si>
  <si>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</si>
  <si>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</si>
  <si>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</si>
  <si>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</si>
  <si>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</si>
  <si>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</si>
  <si>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</si>
  <si>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</si>
  <si>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</si>
  <si>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</si>
  <si>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</si>
  <si>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</si>
  <si>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</si>
  <si>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</si>
  <si>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</si>
  <si>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</si>
  <si>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</si>
  <si>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</si>
  <si>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</si>
  <si>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</si>
  <si>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</si>
  <si>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</si>
  <si>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</si>
  <si>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</si>
  <si>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</si>
  <si>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</si>
  <si>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</si>
  <si>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</si>
  <si>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</si>
  <si>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</si>
  <si>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</si>
  <si>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</si>
  <si>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</si>
  <si>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</si>
  <si>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</si>
  <si>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</si>
  <si>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</si>
  <si>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</si>
  <si>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</si>
  <si>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</si>
  <si>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</si>
  <si>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</si>
  <si>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</si>
  <si>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</si>
  <si>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</si>
  <si>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</si>
  <si>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</si>
  <si>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</si>
  <si>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</si>
  <si>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</si>
  <si>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</si>
  <si>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</si>
  <si>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</si>
  <si>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</si>
  <si>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</si>
  <si>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</si>
  <si>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</si>
  <si>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</si>
  <si>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</si>
  <si>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</si>
  <si>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</si>
  <si>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</si>
  <si>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</si>
  <si>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</si>
  <si>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</si>
  <si>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</si>
  <si>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</si>
  <si>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</si>
  <si>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</si>
  <si>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</si>
  <si>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</si>
  <si>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</si>
  <si>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</si>
  <si>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</si>
  <si>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</si>
  <si>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</si>
  <si>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</si>
  <si>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</si>
  <si>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</si>
  <si>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</si>
  <si>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</si>
  <si>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</si>
  <si>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</si>
  <si>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</si>
  <si>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</si>
  <si>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</si>
  <si>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</si>
  <si>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</si>
  <si>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</si>
  <si>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</si>
  <si>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</si>
  <si>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</si>
  <si>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</si>
  <si>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</si>
  <si>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</si>
  <si>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</si>
  <si>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</si>
  <si>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</si>
  <si>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</si>
  <si>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</si>
  <si>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</si>
  <si>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</si>
  <si>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</si>
  <si>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</si>
  <si>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</si>
  <si>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</si>
  <si>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</si>
  <si>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</si>
  <si>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</si>
  <si>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</si>
  <si>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</si>
  <si>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</si>
  <si>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</si>
  <si>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</si>
  <si>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</si>
  <si>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</si>
  <si>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</si>
  <si>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</si>
  <si>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</si>
  <si>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</si>
  <si>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</si>
  <si>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</si>
  <si>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</si>
  <si>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</si>
  <si>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</si>
  <si>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</si>
  <si>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</si>
  <si>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</si>
  <si>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</si>
  <si>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</si>
  <si>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</si>
  <si>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</si>
  <si>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</si>
  <si>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</si>
  <si>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</si>
  <si>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</si>
  <si>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</si>
  <si>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</si>
  <si>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</si>
  <si>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</si>
  <si>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</si>
  <si>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</si>
  <si>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</si>
  <si>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</si>
  <si>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</si>
  <si>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</si>
  <si>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</si>
  <si>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</si>
  <si>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</si>
  <si>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</si>
  <si>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</si>
  <si>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</si>
  <si>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</si>
  <si>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</si>
  <si>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</si>
  <si>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</si>
  <si>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</si>
  <si>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</si>
  <si>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</si>
  <si>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</si>
  <si>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</si>
  <si>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</si>
  <si>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</si>
  <si>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</si>
  <si>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</si>
  <si>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</si>
  <si>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</si>
  <si>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</si>
  <si>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</si>
  <si>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</si>
  <si>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</si>
  <si>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</si>
  <si>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</si>
  <si>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</si>
  <si>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</si>
  <si>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</si>
  <si>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</si>
  <si>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</si>
  <si>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</si>
  <si>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</si>
  <si>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</si>
  <si>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</si>
  <si>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</si>
  <si>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</si>
  <si>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</si>
  <si>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</si>
  <si>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</si>
  <si>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</si>
  <si>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</si>
  <si>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</si>
  <si>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</si>
  <si>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</si>
  <si>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</si>
  <si>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</si>
  <si>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</si>
  <si>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</si>
  <si>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</si>
  <si>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</si>
  <si>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</si>
  <si>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</si>
  <si>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</si>
  <si>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</si>
  <si>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</si>
  <si>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</si>
  <si>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</si>
  <si>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</si>
  <si>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</si>
  <si>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</si>
  <si>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</si>
  <si>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</si>
  <si>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</si>
  <si>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</si>
  <si>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</si>
  <si>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</si>
  <si>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</si>
  <si>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</si>
  <si>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</si>
  <si>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</si>
  <si>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</si>
  <si>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</si>
  <si>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</si>
  <si>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</si>
  <si>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</si>
  <si>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</si>
  <si>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</si>
  <si>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</si>
  <si>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</si>
  <si>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</si>
  <si>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</si>
  <si>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</si>
  <si>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</si>
  <si>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</si>
  <si>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</si>
  <si>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</si>
  <si>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</si>
  <si>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</si>
  <si>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</si>
  <si>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</si>
  <si>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</si>
  <si>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</si>
  <si>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</si>
  <si>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</si>
  <si>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</si>
  <si>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</si>
  <si>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</si>
  <si>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</si>
  <si>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</si>
  <si>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</si>
  <si>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</si>
  <si>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</si>
  <si>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</si>
  <si>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</si>
  <si>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</si>
  <si>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</si>
  <si>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</si>
  <si>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</si>
  <si>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</si>
  <si>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</si>
  <si>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</si>
  <si>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</si>
  <si>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</si>
  <si>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</si>
  <si>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</si>
  <si>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</si>
  <si>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</si>
  <si>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</si>
  <si>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</si>
  <si>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</si>
  <si>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</si>
  <si>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</si>
  <si>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</si>
  <si>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</si>
  <si>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</si>
  <si>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</si>
  <si>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</si>
  <si>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</si>
  <si>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</si>
  <si>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</si>
  <si>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</si>
  <si>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</si>
  <si>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</si>
  <si>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</si>
  <si>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</si>
  <si>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</si>
  <si>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</si>
  <si>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</si>
  <si>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</si>
  <si>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</si>
  <si>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</si>
  <si>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</si>
  <si>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</si>
  <si>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</si>
  <si>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</si>
  <si>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</si>
  <si>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</si>
  <si>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</si>
  <si>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</si>
  <si>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</si>
  <si>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</si>
  <si>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</si>
  <si>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</si>
  <si>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</si>
  <si>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</si>
  <si>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</si>
  <si>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</si>
  <si>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</si>
  <si>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</si>
  <si>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</si>
  <si>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</si>
  <si>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</si>
  <si>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</si>
  <si>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</si>
  <si>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</si>
  <si>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</si>
  <si>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</si>
  <si>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</si>
  <si>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</si>
  <si>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</si>
  <si>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</si>
  <si>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</si>
  <si>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</si>
  <si>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</si>
  <si>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</si>
  <si>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</si>
  <si>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</si>
  <si>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</si>
  <si>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</si>
  <si>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</si>
  <si>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</si>
  <si>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</si>
  <si>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</si>
  <si>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</si>
  <si>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</si>
  <si>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</si>
  <si>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</si>
  <si>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</si>
  <si>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</si>
  <si>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</si>
  <si>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</si>
  <si>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</si>
  <si>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</si>
  <si>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</si>
  <si>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</si>
  <si>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</si>
  <si>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</si>
  <si>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</si>
  <si>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</si>
  <si>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</si>
  <si>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</si>
  <si>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</si>
  <si>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</si>
  <si>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</si>
  <si>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</si>
  <si>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</si>
  <si>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</si>
  <si>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</si>
  <si>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</si>
  <si>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</si>
  <si>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</si>
  <si>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</si>
  <si>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</si>
  <si>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</si>
  <si>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</si>
  <si>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</si>
  <si>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</si>
  <si>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</si>
  <si>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</si>
  <si>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</si>
  <si>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</si>
  <si>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</si>
  <si>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</si>
  <si>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</si>
  <si>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</si>
  <si>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</si>
  <si>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</si>
  <si>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</si>
  <si>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</si>
  <si>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</si>
  <si>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</si>
  <si>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</si>
  <si>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</si>
  <si>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</si>
  <si>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</si>
  <si>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</si>
  <si>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</si>
  <si>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</si>
  <si>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</si>
  <si>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</si>
  <si>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</si>
  <si>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</si>
  <si>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</si>
  <si>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</si>
  <si>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</si>
  <si>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</si>
  <si>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</si>
  <si>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</si>
  <si>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</si>
  <si>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</si>
  <si>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</si>
  <si>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</si>
  <si>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</si>
  <si>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</si>
  <si>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</si>
  <si>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</si>
  <si>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</si>
  <si>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</si>
  <si>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</si>
  <si>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</si>
  <si>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</si>
  <si>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</si>
  <si>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</si>
  <si>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</si>
  <si>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</si>
  <si>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</si>
  <si>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</si>
  <si>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</si>
  <si>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</si>
  <si>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</si>
  <si>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</si>
  <si>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</si>
  <si>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</si>
  <si>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</si>
  <si>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</si>
  <si>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</si>
  <si>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</si>
  <si>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</si>
  <si>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</si>
  <si>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</si>
  <si>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</si>
  <si>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</si>
  <si>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</si>
  <si>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</si>
  <si>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</si>
  <si>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</si>
  <si>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</si>
  <si>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</si>
  <si>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</si>
  <si>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</si>
  <si>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</si>
  <si>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</si>
  <si>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</si>
  <si>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</si>
  <si>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</si>
  <si>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</si>
  <si>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</si>
  <si>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</si>
  <si>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</si>
  <si>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</si>
  <si>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</si>
  <si>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</si>
  <si>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</si>
  <si>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</si>
  <si>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</si>
  <si>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</si>
  <si>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</si>
  <si>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</si>
  <si>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</si>
  <si>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</si>
  <si>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</si>
  <si>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</si>
  <si>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</si>
  <si>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</si>
  <si>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</si>
  <si>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</si>
  <si>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</si>
  <si>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</si>
  <si>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</si>
  <si>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</si>
  <si>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</si>
  <si>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</si>
  <si>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</si>
  <si>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</si>
  <si>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</si>
  <si>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</si>
  <si>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</si>
  <si>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</si>
  <si>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</si>
  <si>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</si>
  <si>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</si>
  <si>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</si>
  <si>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</si>
  <si>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</si>
  <si>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</si>
  <si>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</si>
  <si>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</si>
  <si>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</si>
  <si>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</si>
  <si>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</si>
  <si>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</si>
  <si>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</si>
  <si>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</si>
  <si>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</si>
  <si>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</si>
  <si>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</si>
  <si>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</si>
  <si>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</si>
  <si>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</si>
  <si>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</si>
  <si>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</si>
  <si>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</si>
  <si>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</si>
  <si>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</si>
  <si>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</si>
  <si>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</si>
  <si>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</si>
  <si>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</si>
  <si>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</si>
  <si>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</si>
  <si>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</si>
  <si>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</si>
  <si>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</si>
  <si>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</si>
  <si>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</si>
  <si>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</si>
  <si>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</si>
  <si>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</si>
  <si>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</si>
  <si>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</si>
  <si>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</si>
  <si>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</si>
  <si>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</si>
  <si>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</si>
  <si>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</si>
  <si>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</si>
  <si>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</si>
  <si>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</si>
  <si>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</si>
  <si>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</si>
  <si>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</si>
  <si>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</si>
  <si>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</si>
  <si>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</si>
  <si>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</si>
  <si>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</si>
  <si>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</si>
  <si>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</si>
  <si>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</si>
  <si>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</si>
  <si>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</si>
  <si>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</si>
  <si>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</si>
  <si>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</si>
  <si>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</si>
  <si>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</si>
  <si>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</si>
  <si>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</si>
  <si>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</si>
  <si>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</si>
  <si>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</si>
  <si>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</si>
  <si>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</si>
  <si>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</si>
  <si>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</si>
  <si>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</si>
  <si>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</si>
  <si>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</si>
  <si>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</si>
  <si>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</si>
  <si>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</si>
  <si>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</si>
  <si>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</si>
  <si>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</si>
  <si>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</si>
  <si>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</si>
  <si>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</si>
  <si>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</si>
  <si>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</si>
  <si>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</si>
  <si>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</si>
  <si>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</si>
  <si>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</si>
  <si>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</si>
  <si>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</si>
  <si>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</si>
  <si>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</si>
  <si>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</si>
  <si>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</si>
  <si>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</si>
  <si>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</si>
  <si>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</si>
  <si>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</si>
  <si>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</si>
  <si>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</si>
  <si>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</si>
  <si>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</si>
  <si>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</si>
  <si>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</si>
  <si>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</si>
  <si>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</si>
  <si>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</si>
  <si>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</si>
  <si>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</si>
  <si>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</si>
  <si>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</si>
  <si>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</si>
  <si>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</si>
  <si>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</si>
  <si>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</si>
  <si>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</si>
  <si>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</si>
  <si>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</si>
  <si>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</si>
  <si>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</si>
  <si>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</si>
  <si>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</si>
  <si>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</si>
  <si>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</si>
  <si>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</si>
  <si>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</si>
  <si>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</si>
  <si>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</si>
  <si>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</si>
  <si>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</si>
  <si>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</si>
  <si>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</si>
  <si>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</si>
  <si>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</si>
  <si>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</si>
  <si>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</si>
  <si>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</si>
  <si>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</si>
  <si>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</si>
  <si>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</si>
  <si>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</si>
  <si>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</si>
  <si>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</si>
  <si>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</si>
  <si>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</si>
  <si>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</si>
  <si>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</si>
  <si>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</si>
  <si>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</si>
  <si>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</si>
  <si>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</si>
  <si>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</si>
  <si>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</si>
  <si>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</si>
  <si>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</si>
  <si>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</si>
  <si>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</si>
  <si>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</si>
  <si>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</si>
  <si>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</si>
  <si>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</si>
  <si>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</si>
  <si>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</si>
  <si>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</si>
  <si>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</si>
  <si>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</si>
  <si>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</si>
  <si>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</si>
  <si>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</si>
  <si>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</si>
  <si>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</si>
  <si>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</si>
  <si>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</si>
  <si>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</si>
  <si>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</si>
  <si>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</si>
  <si>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</si>
  <si>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</si>
  <si>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</si>
  <si>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</si>
  <si>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</si>
  <si>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</si>
  <si>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</si>
  <si>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</si>
  <si>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</si>
  <si>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</si>
  <si>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</si>
  <si>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</si>
  <si>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</si>
  <si>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</si>
  <si>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</si>
  <si>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</si>
  <si>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</si>
  <si>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</si>
  <si>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</si>
  <si>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</si>
  <si>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</si>
  <si>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</si>
  <si>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</si>
  <si>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</si>
  <si>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</si>
  <si>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</si>
  <si>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</si>
  <si>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</si>
  <si>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</si>
  <si>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</si>
  <si>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</si>
  <si>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</si>
  <si>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</si>
  <si>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</si>
  <si>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</si>
  <si>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</si>
  <si>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</si>
  <si>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</si>
  <si>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</si>
  <si>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</si>
  <si>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</si>
  <si>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</si>
  <si>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</si>
  <si>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</si>
  <si>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</si>
  <si>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</si>
  <si>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</si>
  <si>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</si>
  <si>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</si>
  <si>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</si>
  <si>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</si>
  <si>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</si>
  <si>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</si>
  <si>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</si>
  <si>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</si>
  <si>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</si>
  <si>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</si>
  <si>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</si>
  <si>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</si>
  <si>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</si>
  <si>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</si>
  <si>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</si>
  <si>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</si>
  <si>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</si>
  <si>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</si>
  <si>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</si>
  <si>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</si>
  <si>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</si>
  <si>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</si>
  <si>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</si>
  <si>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</si>
  <si>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</si>
  <si>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</si>
  <si>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</si>
  <si>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</si>
  <si>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</si>
  <si>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</si>
  <si>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</si>
  <si>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</si>
  <si>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</si>
  <si>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</si>
  <si>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</si>
  <si>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</si>
  <si>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</si>
  <si>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</si>
  <si>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</si>
  <si>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</si>
  <si>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</si>
  <si>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</si>
  <si>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</si>
  <si>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</si>
  <si>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</si>
  <si>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</si>
  <si>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</si>
  <si>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</si>
  <si>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</si>
  <si>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</si>
  <si>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</si>
  <si>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</si>
  <si>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</si>
  <si>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</si>
  <si>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</si>
  <si>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</si>
  <si>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</si>
  <si>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</si>
  <si>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</si>
  <si>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</si>
  <si>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</si>
  <si>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</si>
  <si>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</si>
  <si>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</si>
  <si>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</si>
  <si>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</si>
  <si>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</si>
  <si>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</si>
  <si>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</si>
  <si>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</si>
  <si>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</si>
  <si>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</si>
  <si>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</si>
  <si>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</si>
  <si>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</si>
  <si>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</si>
  <si>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</si>
  <si>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</si>
  <si>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</si>
  <si>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</si>
  <si>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</si>
  <si>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</si>
  <si>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</si>
  <si>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</si>
  <si>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</si>
  <si>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</si>
  <si>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</si>
  <si>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</si>
  <si>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</si>
  <si>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</si>
  <si>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</si>
  <si>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</si>
  <si>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</si>
  <si>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</si>
  <si>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</si>
  <si>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</si>
  <si>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</si>
  <si>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</si>
  <si>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</si>
  <si>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</si>
  <si>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</si>
  <si>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</si>
  <si>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</si>
  <si>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</si>
  <si>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</si>
  <si>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</si>
  <si>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</si>
  <si>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</si>
  <si>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</si>
  <si>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</si>
  <si>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</si>
  <si>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</si>
  <si>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</si>
  <si>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</si>
  <si>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</si>
  <si>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</si>
  <si>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</si>
  <si>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</si>
  <si>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</si>
  <si>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</si>
  <si>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</si>
  <si>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</si>
  <si>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</si>
  <si>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</si>
  <si>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</si>
  <si>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</si>
  <si>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</si>
  <si>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</si>
  <si>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</si>
  <si>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</si>
  <si>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</si>
  <si>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</si>
  <si>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</si>
  <si>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</si>
  <si>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</si>
  <si>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</si>
  <si>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</si>
  <si>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</si>
  <si>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</si>
  <si>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</si>
  <si>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</si>
  <si>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</si>
  <si>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</si>
  <si>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</si>
  <si>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</si>
  <si>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</si>
  <si>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</si>
  <si>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</si>
  <si>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</si>
  <si>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</si>
  <si>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</si>
  <si>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</si>
  <si>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</si>
  <si>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</si>
  <si>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</si>
  <si>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</si>
  <si>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</si>
  <si>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</si>
  <si>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</si>
  <si>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</si>
  <si>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</si>
  <si>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</si>
  <si>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</si>
  <si>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</si>
  <si>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</si>
  <si>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</si>
  <si>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</si>
  <si>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</si>
  <si>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</si>
  <si>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</si>
  <si>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</si>
  <si>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</si>
  <si>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</si>
  <si>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</si>
  <si>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</si>
  <si>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</si>
  <si>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</si>
  <si>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</si>
  <si>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</si>
  <si>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</si>
  <si>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</si>
  <si>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</si>
  <si>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</si>
  <si>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</si>
  <si>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</si>
  <si>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</si>
  <si>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</si>
  <si>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</si>
  <si>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</si>
  <si>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</si>
  <si>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</si>
  <si>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</si>
  <si>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</si>
  <si>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</si>
  <si>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</si>
  <si>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</si>
  <si>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</si>
  <si>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</si>
  <si>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</si>
  <si>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</si>
  <si>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</si>
  <si>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</si>
  <si>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</si>
  <si>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</si>
  <si>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</si>
  <si>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</si>
  <si>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</si>
  <si>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</si>
  <si>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</si>
  <si>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</si>
  <si>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</si>
  <si>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</si>
  <si>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</si>
  <si>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</si>
  <si>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</si>
  <si>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</si>
  <si>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</si>
  <si>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</si>
  <si>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</si>
  <si>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</si>
  <si>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</si>
  <si>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</si>
  <si>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</si>
  <si>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</si>
  <si>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</si>
  <si>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</si>
  <si>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</si>
  <si>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</si>
  <si>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</si>
  <si>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</si>
  <si>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</si>
  <si>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</si>
  <si>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</si>
  <si>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</si>
  <si>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</si>
  <si>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</si>
  <si>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</si>
  <si>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</si>
  <si>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</si>
  <si>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</si>
  <si>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</si>
  <si>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</si>
  <si>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</si>
  <si>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</si>
  <si>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</si>
  <si>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</si>
  <si>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</si>
  <si>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</si>
  <si>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</si>
  <si>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</si>
  <si>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</si>
  <si>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</si>
  <si>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</si>
  <si>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</si>
  <si>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</si>
  <si>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</si>
  <si>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</si>
  <si>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</si>
  <si>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</si>
  <si>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</si>
  <si>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</si>
  <si>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</si>
  <si>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</si>
  <si>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</si>
  <si>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</si>
  <si>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</si>
  <si>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</si>
  <si>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</si>
  <si>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</si>
  <si>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</si>
  <si>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</si>
  <si>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</si>
  <si>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</si>
  <si>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</si>
  <si>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</si>
  <si>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</si>
  <si>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</si>
  <si>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</si>
  <si>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</si>
  <si>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</si>
  <si>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</si>
  <si>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</si>
  <si>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</si>
  <si>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</si>
  <si>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</si>
  <si>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</si>
  <si>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</si>
  <si>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</si>
  <si>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</si>
  <si>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</si>
  <si>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</si>
  <si>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</si>
  <si>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</si>
  <si>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</si>
  <si>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</si>
  <si>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</si>
  <si>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</si>
  <si>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</si>
  <si>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</si>
  <si>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</si>
  <si>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</si>
  <si>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</si>
  <si>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</si>
  <si>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</si>
  <si>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</si>
  <si>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</si>
  <si>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</si>
  <si>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</si>
  <si>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</si>
  <si>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</si>
  <si>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</si>
  <si>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</si>
  <si>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</si>
  <si>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</si>
  <si>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</si>
  <si>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</si>
  <si>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</si>
  <si>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</si>
  <si>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</si>
  <si>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</si>
  <si>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</si>
  <si>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</si>
  <si>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</si>
  <si>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</si>
  <si>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</si>
  <si>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</si>
  <si>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</si>
  <si>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</si>
  <si>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</si>
  <si>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</si>
  <si>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</si>
  <si>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</si>
  <si>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</si>
  <si>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</si>
  <si>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</si>
  <si>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</si>
  <si>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</si>
  <si>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</si>
  <si>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</si>
  <si>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</si>
  <si>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</si>
  <si>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</si>
  <si>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</si>
  <si>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</si>
  <si>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</si>
  <si>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</si>
  <si>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</si>
  <si>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</si>
  <si>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</si>
  <si>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</si>
  <si>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</si>
  <si>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</si>
  <si>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</si>
  <si>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</si>
  <si>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</si>
  <si>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</si>
  <si>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</si>
  <si>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</si>
  <si>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</si>
  <si>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</si>
  <si>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</si>
  <si>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</si>
  <si>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</si>
  <si>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</si>
  <si>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</si>
  <si>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</si>
  <si>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</si>
  <si>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</si>
  <si>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</si>
  <si>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</si>
  <si>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</si>
  <si>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</si>
  <si>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</si>
  <si>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</si>
  <si>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</si>
  <si>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</si>
  <si>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</si>
  <si>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</si>
  <si>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</si>
  <si>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</si>
  <si>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</si>
  <si>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</si>
  <si>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</si>
  <si>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</si>
  <si>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</si>
  <si>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</si>
  <si>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</si>
  <si>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</si>
  <si>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</si>
  <si>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</si>
  <si>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</si>
  <si>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</si>
  <si>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</si>
  <si>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</si>
  <si>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</si>
  <si>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</si>
  <si>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</si>
  <si>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</si>
  <si>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</si>
  <si>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</si>
  <si>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</si>
  <si>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</si>
  <si>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</si>
  <si>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</si>
  <si>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</si>
  <si>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</si>
  <si>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</si>
  <si>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</si>
  <si>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</si>
  <si>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</si>
  <si>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</si>
  <si>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</si>
  <si>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</si>
  <si>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</si>
  <si>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</si>
  <si>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</si>
  <si>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</si>
  <si>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</si>
  <si>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</si>
  <si>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</si>
  <si>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</si>
  <si>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</si>
  <si>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</si>
  <si>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</si>
  <si>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</si>
  <si>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</si>
  <si>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</si>
  <si>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</si>
  <si>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</si>
  <si>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</si>
  <si>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</si>
  <si>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</si>
  <si>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</si>
  <si>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</si>
  <si>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</si>
  <si>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</si>
  <si>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</si>
  <si>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</si>
  <si>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</si>
  <si>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</si>
  <si>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</si>
  <si>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</si>
  <si>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</si>
  <si>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</si>
  <si>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</si>
  <si>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</si>
  <si>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</si>
  <si>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</si>
  <si>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</si>
  <si>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</si>
  <si>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</si>
  <si>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</si>
  <si>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</si>
  <si>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</si>
  <si>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</si>
  <si>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</si>
  <si>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</si>
  <si>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</si>
  <si>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</si>
  <si>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</si>
  <si>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</si>
  <si>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</si>
  <si>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</si>
  <si>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</si>
  <si>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</si>
  <si>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</si>
  <si>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</si>
  <si>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</si>
  <si>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</si>
  <si>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</si>
  <si>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</si>
  <si>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</si>
  <si>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</si>
  <si>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</si>
  <si>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</si>
  <si>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</si>
  <si>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</si>
  <si>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</si>
  <si>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</si>
  <si>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</si>
  <si>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</si>
  <si>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</si>
  <si>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</si>
  <si>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</si>
  <si>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</si>
  <si>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</si>
  <si>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</si>
  <si>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</si>
  <si>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</si>
  <si>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</si>
  <si>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</si>
  <si>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</si>
  <si>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</si>
  <si>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</si>
  <si>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</si>
  <si>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</si>
  <si>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</si>
  <si>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</si>
  <si>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</si>
  <si>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</si>
  <si>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</si>
  <si>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</si>
  <si>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</si>
  <si>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</si>
  <si>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</si>
  <si>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</si>
  <si>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</si>
  <si>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</si>
  <si>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</si>
  <si>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</si>
  <si>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</si>
  <si>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</si>
  <si>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</si>
  <si>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</si>
  <si>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</si>
  <si>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</si>
  <si>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</si>
  <si>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</si>
  <si>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</si>
  <si>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</si>
  <si>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</si>
  <si>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</si>
  <si>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</si>
  <si>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</si>
  <si>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</si>
  <si>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</si>
  <si>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</si>
  <si>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</si>
  <si>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</si>
  <si>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</si>
  <si>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</si>
  <si>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</si>
  <si>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</si>
  <si>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</si>
  <si>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</si>
  <si>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</si>
  <si>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</si>
  <si>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</si>
  <si>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</si>
  <si>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</si>
  <si>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</si>
  <si>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</si>
  <si>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</si>
  <si>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</si>
  <si>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</si>
  <si>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</si>
  <si>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</si>
  <si>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</si>
  <si>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</si>
  <si>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</si>
  <si>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</si>
  <si>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</si>
  <si>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</si>
  <si>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</si>
  <si>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</si>
  <si>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</si>
  <si>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</si>
  <si>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</si>
  <si>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</si>
  <si>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</si>
  <si>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</si>
  <si>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</si>
  <si>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</si>
  <si>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</si>
  <si>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</si>
  <si>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</si>
  <si>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</si>
  <si>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</si>
  <si>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</si>
  <si>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</si>
  <si>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</si>
  <si>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</si>
  <si>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</si>
  <si>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</si>
  <si>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</si>
  <si>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</si>
  <si>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</si>
  <si>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</si>
  <si>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</si>
  <si>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</si>
  <si>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</si>
  <si>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</si>
  <si>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</si>
  <si>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</si>
  <si>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</si>
  <si>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</si>
  <si>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</si>
  <si>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</si>
  <si>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</si>
  <si>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</si>
  <si>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</si>
  <si>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</si>
  <si>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</si>
  <si>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</si>
  <si>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</si>
  <si>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</si>
  <si>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</si>
  <si>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</si>
  <si>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</si>
  <si>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</si>
  <si>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</si>
  <si>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</si>
  <si>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</si>
  <si>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</si>
  <si>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</si>
  <si>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</si>
  <si>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</si>
  <si>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</si>
  <si>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</si>
  <si>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</si>
  <si>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</si>
  <si>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</si>
  <si>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</si>
  <si>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</si>
  <si>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</si>
  <si>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</si>
  <si>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</si>
  <si>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</si>
  <si>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</si>
  <si>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</si>
  <si>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</si>
  <si>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</si>
  <si>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</si>
  <si>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</si>
  <si>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</si>
  <si>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</si>
  <si>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</si>
  <si>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</si>
  <si>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</si>
  <si>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</si>
  <si>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</si>
  <si>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</si>
  <si>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</si>
  <si>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</si>
  <si>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</si>
  <si>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</si>
  <si>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</si>
  <si>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</si>
  <si>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</si>
  <si>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</si>
  <si>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</si>
  <si>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</si>
  <si>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</si>
  <si>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</si>
  <si>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</si>
  <si>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</si>
  <si>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</si>
  <si>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</si>
  <si>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</si>
  <si>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</si>
  <si>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</si>
  <si>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</si>
  <si>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</si>
  <si>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</si>
  <si>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</si>
  <si>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</si>
  <si>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</si>
  <si>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</si>
  <si>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</si>
  <si>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</si>
  <si>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</si>
  <si>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</si>
  <si>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</si>
  <si>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</si>
  <si>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</si>
  <si>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</si>
  <si>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</si>
  <si>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</si>
  <si>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</si>
  <si>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</si>
  <si>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</si>
  <si>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</si>
  <si>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</si>
  <si>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</si>
  <si>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</si>
  <si>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</si>
  <si>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</si>
  <si>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</si>
  <si>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</si>
  <si>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</si>
  <si>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</si>
  <si>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</si>
  <si>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</si>
  <si>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</si>
  <si>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</si>
  <si>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</si>
  <si>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</si>
  <si>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</si>
  <si>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</si>
  <si>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</si>
  <si>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</si>
  <si>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</si>
  <si>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</si>
  <si>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</si>
  <si>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</si>
  <si>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</si>
  <si>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</si>
  <si>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</si>
  <si>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</si>
  <si>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</si>
  <si>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</si>
  <si>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</si>
  <si>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</si>
  <si>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</si>
  <si>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</si>
  <si>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</si>
  <si>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</si>
  <si>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</si>
  <si>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</si>
  <si>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</si>
  <si>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</si>
  <si>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</si>
  <si>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</si>
  <si>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</si>
  <si>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</si>
  <si>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</si>
  <si>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</si>
  <si>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</si>
  <si>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</si>
  <si>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</si>
  <si>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</si>
  <si>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</si>
  <si>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</si>
  <si>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</si>
  <si>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</si>
  <si>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</si>
  <si>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</si>
  <si>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</si>
  <si>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</si>
  <si>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</si>
  <si>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</si>
  <si>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</si>
  <si>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</si>
  <si>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</si>
  <si>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</si>
  <si>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</si>
  <si>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</si>
  <si>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</si>
  <si>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</si>
  <si>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</si>
  <si>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</si>
  <si>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</si>
  <si>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</si>
  <si>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</si>
  <si>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</si>
  <si>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</si>
  <si>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</si>
  <si>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</si>
  <si>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</si>
  <si>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</si>
  <si>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</si>
  <si>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</si>
  <si>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</si>
  <si>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</si>
  <si>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</si>
  <si>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</si>
  <si>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</si>
  <si>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</si>
  <si>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</si>
  <si>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</si>
  <si>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</si>
  <si>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</si>
  <si>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</si>
  <si>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</si>
  <si>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</si>
  <si>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</si>
  <si>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</si>
  <si>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</si>
  <si>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</si>
  <si>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</si>
  <si>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</si>
  <si>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</si>
  <si>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</si>
  <si>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</si>
  <si>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</si>
  <si>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</si>
  <si>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</si>
  <si>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</si>
  <si>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</si>
  <si>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</si>
  <si>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</si>
  <si>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</si>
  <si>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</si>
  <si>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</si>
  <si>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</si>
  <si>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</si>
  <si>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</si>
  <si>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</si>
  <si>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</si>
  <si>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</si>
  <si>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</si>
  <si>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</si>
  <si>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</si>
  <si>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</si>
  <si>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</si>
  <si>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</si>
  <si>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</si>
  <si>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</si>
  <si>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</si>
  <si>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</si>
  <si>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</si>
  <si>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</si>
  <si>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</si>
  <si>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</si>
  <si>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</si>
  <si>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</si>
  <si>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</si>
  <si>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</si>
  <si>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</si>
  <si>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</si>
  <si>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</si>
  <si>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</si>
  <si>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</si>
  <si>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</si>
  <si>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</si>
  <si>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</si>
  <si>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</si>
  <si>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</si>
  <si>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</si>
  <si>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</si>
  <si>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</si>
  <si>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</si>
  <si>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</si>
  <si>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</si>
  <si>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</si>
  <si>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</si>
  <si>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</si>
  <si>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</si>
  <si>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</si>
  <si>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</si>
  <si>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</si>
  <si>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</si>
  <si>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</si>
  <si>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</si>
  <si>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</si>
  <si>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</si>
  <si>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</si>
  <si>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</si>
  <si>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</si>
  <si>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</si>
  <si>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</si>
  <si>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</si>
  <si>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</si>
  <si>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</si>
  <si>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</si>
  <si>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</si>
  <si>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</si>
  <si>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</si>
  <si>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</si>
  <si>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</si>
  <si>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</si>
  <si>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</si>
  <si>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</si>
  <si>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</si>
  <si>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</si>
  <si>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</si>
  <si>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</si>
  <si>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</si>
  <si>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</si>
  <si>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</si>
  <si>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</si>
  <si>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</si>
  <si>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</si>
  <si>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</si>
  <si>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</si>
  <si>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</si>
  <si>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</si>
  <si>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</si>
  <si>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</si>
  <si>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</si>
  <si>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</si>
  <si>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</si>
  <si>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</si>
  <si>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</si>
  <si>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</si>
  <si>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</si>
  <si>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</si>
  <si>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</si>
  <si>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</si>
  <si>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</si>
  <si>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</si>
  <si>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</si>
  <si>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</si>
  <si>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</si>
  <si>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</si>
  <si>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</si>
  <si>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</si>
  <si>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</si>
  <si>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</si>
  <si>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</si>
  <si>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</si>
  <si>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</si>
  <si>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</si>
  <si>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</si>
  <si>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</si>
  <si>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</si>
  <si>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</si>
  <si>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</si>
  <si>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</si>
  <si>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</si>
  <si>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</si>
  <si>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</si>
  <si>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</si>
  <si>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</si>
  <si>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</si>
  <si>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</si>
  <si>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</si>
  <si>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</si>
  <si>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</si>
  <si>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</si>
  <si>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</si>
  <si>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</si>
  <si>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</si>
  <si>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</si>
  <si>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</si>
  <si>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</si>
  <si>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</si>
  <si>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</si>
  <si>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</si>
  <si>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</si>
  <si>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</si>
  <si>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</si>
  <si>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</si>
  <si>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</si>
  <si>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</si>
  <si>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</si>
  <si>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</si>
  <si>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</si>
  <si>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</si>
  <si>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</si>
  <si>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</si>
  <si>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</si>
  <si>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</si>
  <si>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</si>
  <si>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</si>
  <si>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</si>
  <si>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</si>
  <si>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</si>
  <si>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</si>
  <si>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</si>
  <si>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</si>
  <si>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</si>
  <si>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</si>
  <si>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</si>
  <si>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</si>
  <si>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</si>
  <si>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</si>
  <si>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</si>
  <si>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</si>
  <si>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</si>
  <si>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</si>
  <si>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</si>
  <si>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</si>
  <si>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</si>
  <si>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</si>
  <si>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</si>
  <si>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</si>
  <si>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</si>
  <si>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</si>
  <si>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</si>
  <si>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</si>
  <si>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</si>
  <si>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</si>
  <si>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</si>
  <si>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</si>
  <si>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</si>
  <si>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</si>
  <si>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</si>
  <si>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</si>
  <si>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</si>
  <si>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</si>
  <si>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</si>
  <si>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</si>
  <si>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</si>
  <si>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</si>
  <si>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</si>
  <si>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</si>
  <si>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</si>
  <si>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</si>
  <si>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</si>
  <si>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</si>
  <si>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</si>
  <si>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</si>
  <si>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</si>
  <si>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</si>
  <si>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</si>
  <si>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</si>
  <si>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</si>
  <si>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</si>
  <si>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</si>
  <si>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</si>
  <si>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</si>
  <si>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</si>
  <si>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</si>
  <si>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</si>
  <si>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</si>
  <si>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</si>
  <si>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</si>
  <si>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</si>
  <si>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</si>
  <si>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</si>
  <si>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</si>
  <si>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</si>
  <si>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</si>
  <si>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</si>
  <si>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</si>
  <si>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</si>
  <si>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</si>
  <si>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</si>
  <si>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</si>
  <si>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</si>
  <si>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</si>
  <si>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</si>
  <si>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</si>
  <si>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</si>
  <si>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</si>
  <si>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</si>
  <si>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</si>
  <si>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</si>
  <si>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</si>
  <si>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</si>
  <si>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</si>
  <si>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</si>
  <si>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</si>
  <si>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</si>
  <si>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</si>
  <si>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</si>
  <si>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</si>
  <si>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</si>
  <si>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</si>
  <si>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</si>
  <si>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</si>
  <si>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</si>
  <si>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</si>
  <si>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</si>
  <si>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</si>
  <si>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</si>
  <si>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</si>
  <si>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</si>
  <si>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</si>
  <si>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</si>
  <si>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</si>
  <si>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</si>
  <si>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</si>
  <si>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</si>
  <si>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</si>
  <si>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</si>
  <si>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</si>
  <si>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</si>
  <si>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</si>
  <si>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</si>
  <si>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</si>
  <si>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</si>
  <si>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</si>
  <si>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</si>
  <si>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</si>
  <si>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</si>
  <si>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</si>
  <si>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</si>
  <si>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</si>
  <si>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</si>
  <si>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</si>
  <si>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</si>
  <si>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</si>
  <si>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</si>
  <si>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</si>
  <si>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</si>
  <si>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</si>
  <si>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</si>
  <si>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</si>
  <si>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</si>
  <si>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</si>
  <si>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</si>
  <si>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</si>
  <si>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</si>
  <si>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</si>
  <si>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</si>
  <si>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</si>
  <si>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</si>
  <si>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</si>
  <si>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</si>
  <si>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</si>
  <si>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</si>
  <si>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</si>
  <si>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</si>
  <si>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</si>
  <si>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</si>
  <si>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</si>
  <si>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</si>
  <si>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</si>
  <si>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</si>
  <si>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</si>
  <si>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</si>
  <si>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</si>
  <si>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</si>
  <si>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</si>
  <si>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</si>
  <si>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</si>
  <si>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</si>
  <si>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</si>
  <si>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</si>
  <si>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</si>
  <si>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</si>
  <si>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</si>
  <si>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</si>
  <si>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</si>
  <si>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</si>
  <si>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</si>
  <si>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</si>
  <si>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</si>
  <si>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</si>
  <si>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</si>
  <si>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</si>
  <si>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</si>
  <si>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</si>
  <si>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</si>
  <si>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</si>
  <si>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</si>
  <si>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</si>
  <si>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</si>
  <si>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</si>
  <si>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</si>
  <si>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</si>
  <si>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</si>
  <si>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</si>
  <si>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</si>
  <si>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</si>
  <si>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</si>
  <si>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</si>
  <si>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</si>
  <si>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</si>
  <si>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</si>
  <si>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</si>
  <si>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</si>
  <si>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</si>
  <si>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</si>
  <si>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</si>
  <si>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</si>
  <si>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</si>
  <si>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</si>
  <si>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</si>
  <si>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</si>
  <si>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</si>
  <si>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</si>
  <si>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</si>
  <si>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</si>
  <si>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</si>
  <si>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</si>
  <si>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</si>
  <si>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</si>
  <si>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</si>
  <si>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</si>
  <si>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</si>
  <si>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</si>
  <si>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</si>
  <si>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</si>
  <si>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</si>
  <si>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</si>
  <si>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</si>
  <si>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</si>
  <si>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</si>
  <si>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</si>
  <si>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</si>
  <si>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</si>
  <si>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</si>
  <si>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</si>
  <si>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</si>
  <si>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</si>
  <si>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</si>
  <si>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</si>
  <si>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</si>
  <si>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</si>
  <si>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</si>
  <si>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</si>
  <si>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</si>
  <si>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</si>
  <si>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</si>
  <si>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</si>
  <si>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</si>
  <si>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</si>
  <si>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</si>
  <si>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</si>
  <si>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</si>
  <si>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</si>
  <si>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</si>
  <si>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</si>
  <si>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</si>
  <si>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</si>
  <si>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</si>
  <si>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</si>
  <si>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</si>
  <si>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</si>
  <si>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</si>
  <si>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</si>
  <si>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</si>
  <si>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</si>
  <si>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</si>
  <si>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</si>
  <si>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</si>
  <si>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</si>
  <si>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</si>
  <si>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</si>
  <si>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</si>
  <si>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</si>
  <si>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</si>
  <si>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</si>
  <si>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</si>
  <si>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</si>
  <si>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</si>
  <si>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</si>
  <si>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</si>
  <si>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</si>
  <si>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</si>
  <si>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</si>
  <si>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</si>
  <si>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</si>
  <si>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</si>
  <si>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</si>
  <si>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</si>
  <si>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</si>
  <si>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</si>
  <si>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</si>
  <si>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</si>
  <si>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</si>
  <si>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</si>
  <si>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</si>
  <si>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</si>
  <si>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</si>
  <si>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</si>
  <si>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</si>
  <si>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</si>
  <si>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</si>
  <si>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</si>
  <si>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</si>
  <si>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</si>
  <si>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</si>
  <si>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</si>
  <si>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</si>
  <si>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</si>
  <si>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</si>
  <si>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</si>
  <si>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</si>
  <si>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</si>
  <si>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</si>
  <si>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</si>
  <si>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</si>
  <si>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</si>
  <si>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</si>
  <si>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</si>
  <si>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</si>
  <si>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</si>
  <si>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</si>
  <si>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</si>
  <si>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</si>
  <si>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</si>
  <si>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</si>
  <si>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</si>
  <si>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</si>
  <si>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</si>
  <si>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</si>
  <si>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</si>
  <si>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</si>
  <si>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</si>
  <si>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</si>
  <si>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</si>
  <si>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</si>
  <si>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</si>
  <si>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</si>
  <si>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</si>
  <si>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</si>
  <si>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</si>
  <si>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</si>
  <si>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</si>
  <si>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</si>
  <si>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</si>
  <si>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</si>
  <si>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</si>
  <si>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</si>
  <si>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</si>
  <si>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</si>
  <si>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</si>
  <si>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</si>
  <si>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</si>
  <si>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</si>
  <si>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</si>
  <si>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</si>
  <si>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</si>
  <si>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</si>
  <si>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</si>
  <si>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</si>
  <si>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</si>
  <si>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</si>
  <si>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</si>
  <si>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</si>
  <si>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</si>
  <si>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</si>
  <si>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</si>
  <si>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</si>
  <si>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</si>
  <si>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</si>
  <si>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</si>
  <si>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</si>
  <si>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</si>
  <si>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</si>
  <si>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</si>
  <si>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</si>
  <si>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</si>
  <si>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</si>
  <si>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</si>
  <si>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</si>
  <si>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</si>
  <si>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</si>
  <si>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</si>
  <si>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</si>
  <si>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</si>
  <si>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</si>
  <si>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</si>
  <si>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</si>
  <si>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</si>
  <si>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</si>
  <si>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</si>
  <si>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</si>
  <si>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</si>
  <si>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</si>
  <si>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</si>
  <si>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</si>
  <si>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</si>
  <si>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</si>
  <si>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</si>
  <si>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</si>
  <si>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</si>
  <si>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</si>
  <si>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</si>
  <si>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</si>
  <si>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</si>
  <si>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</si>
  <si>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</si>
  <si>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</si>
  <si>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</si>
  <si>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</si>
  <si>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</si>
  <si>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</si>
  <si>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</si>
  <si>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</si>
  <si>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</si>
  <si>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</si>
  <si>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</si>
  <si>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</si>
  <si>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</si>
  <si>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</si>
  <si>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</si>
  <si>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</si>
  <si>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</si>
  <si>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</si>
  <si>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</si>
  <si>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</si>
  <si>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</si>
  <si>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</si>
  <si>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</si>
  <si>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</si>
  <si>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</si>
  <si>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</si>
  <si>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</si>
  <si>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</si>
  <si>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</si>
  <si>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</si>
  <si>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</si>
  <si>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</si>
  <si>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</si>
  <si>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</si>
  <si>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</si>
  <si>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</si>
  <si>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</si>
  <si>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</si>
  <si>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</si>
  <si>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</si>
  <si>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</si>
  <si>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</si>
  <si>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</si>
  <si>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</si>
  <si>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</si>
  <si>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</si>
  <si>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</si>
  <si>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</si>
  <si>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</si>
  <si>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</si>
  <si>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</si>
  <si>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</si>
  <si>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</si>
  <si>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</si>
  <si>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</si>
  <si>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</si>
  <si>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</si>
  <si>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</si>
  <si>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</si>
  <si>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</si>
  <si>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</si>
  <si>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</si>
  <si>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</si>
  <si>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</si>
  <si>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</si>
  <si>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</si>
  <si>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</si>
  <si>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</si>
  <si>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</si>
  <si>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</si>
  <si>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</si>
  <si>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</si>
  <si>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</si>
  <si>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</si>
  <si>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</si>
  <si>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</si>
  <si>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</si>
  <si>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</si>
  <si>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</si>
  <si>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</si>
  <si>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</si>
  <si>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</si>
  <si>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</si>
  <si>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</si>
  <si>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</si>
  <si>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</si>
  <si>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</si>
  <si>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</si>
  <si>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</si>
  <si>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</si>
  <si>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</si>
  <si>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</si>
  <si>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</si>
  <si>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</si>
  <si>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</si>
  <si>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</si>
  <si>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</si>
  <si>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</si>
  <si>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</si>
  <si>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</si>
  <si>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</si>
  <si>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</si>
  <si>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</si>
  <si>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</si>
  <si>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</si>
  <si>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</si>
  <si>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</si>
  <si>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</si>
  <si>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</si>
  <si>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</si>
  <si>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</si>
  <si>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</si>
  <si>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</si>
  <si>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</si>
  <si>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</si>
  <si>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</si>
  <si>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</si>
  <si>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</si>
  <si>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</si>
  <si>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</si>
  <si>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</si>
  <si>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</si>
  <si>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</si>
  <si>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</si>
  <si>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</si>
  <si>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</si>
  <si>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</si>
  <si>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</si>
  <si>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</si>
  <si>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</si>
  <si>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</si>
  <si>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</si>
  <si>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</si>
  <si>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</si>
  <si>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</si>
  <si>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</si>
  <si>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</si>
  <si>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</si>
  <si>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</si>
  <si>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</si>
  <si>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</si>
  <si>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</si>
  <si>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</si>
  <si>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</si>
  <si>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</si>
  <si>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</si>
  <si>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</si>
  <si>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</si>
  <si>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</si>
  <si>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</si>
  <si>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</si>
  <si>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</si>
  <si>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</si>
  <si>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</si>
  <si>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</si>
  <si>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</si>
  <si>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</si>
  <si>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</si>
  <si>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</si>
  <si>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</si>
  <si>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</si>
  <si>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</si>
  <si>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</si>
  <si>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</si>
  <si>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</si>
  <si>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</si>
  <si>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</si>
  <si>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</si>
  <si>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</si>
  <si>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</si>
  <si>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</si>
  <si>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</si>
  <si>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</si>
  <si>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</si>
  <si>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</si>
  <si>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</si>
  <si>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</si>
  <si>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</si>
  <si>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</si>
  <si>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</si>
  <si>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</si>
  <si>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</si>
  <si>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</si>
  <si>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</si>
  <si>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</si>
  <si>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</si>
  <si>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</si>
  <si>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</si>
  <si>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</si>
  <si>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</si>
  <si>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</si>
  <si>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</si>
  <si>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</si>
  <si>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</si>
  <si>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</si>
  <si>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</si>
  <si>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</si>
  <si>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</si>
  <si>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</si>
  <si>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</si>
  <si>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</si>
  <si>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</si>
  <si>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</si>
  <si>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</si>
  <si>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</si>
  <si>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</si>
  <si>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</si>
  <si>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</si>
  <si>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</si>
  <si>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</si>
  <si>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</si>
  <si>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</si>
  <si>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</si>
  <si>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</si>
  <si>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</si>
  <si>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</si>
  <si>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</si>
  <si>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</si>
  <si>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</si>
  <si>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</si>
  <si>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</si>
  <si>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</si>
  <si>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</si>
  <si>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</si>
  <si>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</si>
  <si>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</si>
  <si>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</si>
  <si>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</si>
  <si>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</si>
  <si>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</si>
  <si>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</si>
  <si>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</si>
  <si>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</si>
  <si>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</si>
  <si>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</si>
  <si>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</si>
  <si>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</si>
  <si>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</si>
  <si>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</si>
  <si>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</si>
  <si>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</si>
  <si>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</si>
  <si>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</si>
  <si>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</si>
  <si>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</si>
  <si>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</si>
  <si>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</si>
  <si>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</si>
  <si>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</si>
  <si>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</si>
  <si>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</si>
  <si>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</si>
  <si>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</si>
  <si>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</si>
  <si>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</si>
  <si>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</si>
  <si>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</si>
  <si>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</si>
  <si>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</si>
  <si>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</si>
  <si>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</si>
  <si>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</si>
  <si>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</si>
  <si>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</si>
  <si>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</si>
  <si>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</si>
  <si>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</si>
  <si>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</si>
  <si>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</si>
  <si>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</si>
  <si>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</si>
  <si>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</si>
  <si>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</si>
  <si>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</si>
  <si>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</si>
  <si>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</si>
  <si>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</si>
  <si>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</si>
  <si>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</si>
  <si>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</si>
  <si>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</si>
  <si>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</si>
  <si>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</si>
  <si>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</si>
  <si>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</si>
  <si>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</si>
  <si>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</si>
  <si>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</si>
  <si>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</si>
  <si>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</si>
  <si>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</si>
  <si>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</si>
  <si>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</si>
  <si>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</si>
  <si>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</si>
  <si>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</si>
  <si>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</si>
  <si>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</si>
  <si>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</si>
  <si>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</si>
  <si>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</si>
  <si>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</si>
  <si>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</si>
  <si>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</si>
  <si>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</si>
  <si>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</si>
  <si>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</si>
  <si>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</si>
  <si>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</si>
  <si>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</si>
  <si>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</si>
  <si>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</si>
  <si>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</si>
  <si>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</si>
  <si>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</si>
  <si>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</si>
  <si>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</si>
  <si>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</si>
  <si>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</si>
  <si>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</si>
  <si>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</si>
  <si>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</si>
  <si>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</si>
  <si>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</si>
  <si>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</si>
  <si>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</si>
  <si>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</si>
  <si>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</si>
  <si>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</si>
  <si>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</si>
  <si>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</si>
  <si>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</si>
  <si>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</si>
  <si>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</si>
  <si>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</si>
  <si>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</si>
  <si>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</si>
  <si>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</si>
  <si>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</si>
  <si>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</si>
  <si>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</si>
  <si>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</si>
  <si>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</si>
  <si>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</si>
  <si>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</si>
  <si>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</si>
  <si>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</si>
  <si>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</si>
  <si>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</si>
  <si>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</si>
  <si>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</si>
  <si>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</si>
  <si>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</si>
  <si>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</si>
  <si>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</si>
  <si>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</si>
  <si>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</si>
  <si>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</si>
  <si>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</si>
  <si>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</si>
  <si>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</si>
  <si>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</si>
  <si>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</si>
  <si>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</si>
  <si>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</si>
  <si>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</si>
  <si>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</si>
  <si>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</si>
  <si>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</si>
  <si>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</si>
  <si>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</si>
  <si>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</si>
  <si>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</si>
  <si>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</si>
  <si>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</si>
  <si>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</si>
  <si>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</si>
  <si>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</si>
  <si>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</si>
  <si>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</si>
  <si>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</si>
  <si>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</si>
  <si>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</si>
  <si>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</si>
  <si>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</si>
  <si>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</si>
  <si>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</si>
  <si>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</si>
  <si>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</si>
  <si>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</si>
  <si>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</si>
  <si>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</si>
  <si>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</si>
  <si>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</si>
  <si>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</si>
  <si>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</si>
  <si>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</si>
  <si>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</si>
  <si>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</si>
  <si>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</si>
  <si>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</si>
  <si>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</si>
  <si>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</si>
  <si>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</si>
  <si>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</si>
  <si>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</si>
  <si>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</si>
  <si>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</si>
  <si>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</si>
  <si>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</si>
  <si>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</si>
  <si>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</si>
  <si>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</si>
  <si>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</si>
  <si>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</si>
  <si>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</si>
  <si>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</si>
  <si>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</si>
  <si>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</si>
  <si>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</si>
  <si>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</si>
  <si>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</si>
  <si>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</si>
  <si>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</si>
  <si>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</si>
  <si>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</si>
  <si>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</si>
  <si>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</si>
  <si>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</si>
  <si>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</si>
  <si>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</si>
  <si>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</si>
  <si>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</si>
  <si>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</si>
  <si>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</si>
  <si>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</si>
  <si>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</si>
  <si>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</si>
  <si>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</si>
  <si>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</si>
  <si>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</si>
  <si>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</si>
  <si>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</si>
  <si>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</si>
  <si>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</si>
  <si>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</si>
  <si>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</si>
  <si>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</si>
  <si>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</si>
  <si>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</si>
  <si>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</si>
  <si>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</si>
  <si>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</si>
  <si>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</si>
  <si>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</si>
  <si>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</si>
  <si>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</si>
  <si>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</si>
  <si>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</si>
  <si>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</si>
  <si>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</si>
  <si>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</si>
  <si>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</si>
  <si>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</si>
  <si>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</si>
  <si>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</si>
  <si>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</si>
  <si>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</si>
  <si>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</si>
  <si>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</si>
  <si>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</si>
  <si>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</si>
  <si>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</si>
  <si>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</si>
  <si>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</si>
  <si>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</si>
  <si>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</si>
  <si>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</si>
  <si>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</si>
  <si>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</si>
  <si>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</si>
  <si>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</si>
  <si>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</si>
  <si>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</si>
  <si>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</si>
  <si>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</si>
  <si>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</si>
  <si>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</si>
  <si>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</si>
  <si>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</si>
  <si>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</si>
  <si>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</si>
  <si>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</si>
  <si>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</si>
  <si>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</si>
  <si>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</si>
  <si>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</si>
  <si>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</si>
  <si>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</si>
  <si>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</si>
  <si>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</si>
  <si>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</si>
  <si>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</si>
  <si>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</si>
  <si>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</si>
  <si>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</si>
  <si>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</si>
  <si>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</si>
  <si>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</si>
  <si>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</si>
  <si>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</si>
  <si>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</si>
  <si>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</si>
  <si>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</si>
  <si>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</si>
  <si>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</si>
  <si>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</si>
  <si>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</si>
  <si>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</si>
  <si>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</si>
  <si>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</si>
  <si>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</si>
  <si>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</si>
  <si>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</si>
  <si>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</si>
  <si>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</si>
  <si>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</si>
  <si>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</si>
  <si>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</si>
  <si>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</si>
  <si>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</si>
  <si>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</si>
  <si>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</si>
  <si>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</si>
  <si>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</si>
  <si>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</si>
  <si>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</si>
  <si>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</si>
  <si>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</si>
  <si>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</si>
  <si>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</si>
  <si>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</si>
  <si>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</si>
  <si>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</si>
  <si>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</si>
  <si>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</si>
  <si>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</si>
  <si>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</si>
  <si>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</si>
  <si>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</si>
  <si>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</si>
  <si>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</si>
  <si>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</si>
  <si>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</si>
  <si>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</si>
  <si>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</si>
  <si>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</si>
  <si>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</si>
  <si>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</si>
  <si>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</si>
  <si>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</si>
  <si>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</si>
  <si>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</si>
  <si>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</si>
  <si>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</si>
  <si>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</si>
  <si>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</si>
  <si>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</si>
  <si>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</si>
  <si>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</si>
  <si>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</si>
  <si>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</si>
  <si>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</si>
  <si>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</si>
  <si>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</si>
  <si>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</si>
  <si>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</si>
  <si>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</si>
  <si>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</si>
  <si>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</si>
  <si>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</si>
  <si>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</si>
  <si>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</si>
  <si>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</si>
  <si>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</si>
  <si>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</si>
  <si>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</si>
  <si>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</si>
  <si>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</si>
  <si>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</si>
  <si>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</si>
  <si>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</si>
  <si>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</si>
  <si>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</si>
  <si>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</si>
  <si>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</si>
  <si>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</si>
  <si>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</si>
  <si>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</si>
  <si>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</si>
  <si>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</si>
  <si>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</si>
  <si>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</si>
  <si>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</si>
  <si>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</si>
  <si>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</si>
  <si>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</si>
  <si>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</si>
  <si>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</si>
  <si>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</si>
  <si>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</si>
  <si>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</si>
  <si>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</si>
  <si>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</si>
  <si>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</si>
  <si>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</si>
  <si>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</si>
  <si>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</si>
  <si>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</si>
  <si>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</si>
  <si>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</si>
  <si>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</si>
  <si>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</si>
  <si>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</si>
  <si>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</si>
  <si>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</si>
  <si>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</si>
  <si>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</si>
  <si>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</si>
  <si>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</si>
  <si>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</si>
  <si>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</si>
  <si>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</si>
  <si>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</si>
  <si>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</si>
  <si>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</si>
  <si>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</si>
  <si>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</si>
  <si>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</si>
  <si>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</si>
  <si>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</si>
  <si>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</si>
  <si>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</si>
  <si>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</si>
  <si>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</si>
  <si>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</si>
  <si>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</si>
  <si>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</si>
  <si>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</si>
  <si>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</si>
  <si>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</si>
  <si>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</si>
  <si>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</si>
  <si>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</si>
  <si>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</si>
  <si>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</si>
  <si>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</si>
  <si>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</si>
  <si>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</si>
  <si>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</si>
  <si>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</si>
  <si>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</si>
  <si>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</si>
  <si>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</si>
  <si>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</si>
  <si>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</si>
  <si>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</si>
  <si>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</si>
  <si>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</si>
  <si>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</si>
  <si>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</si>
  <si>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</si>
  <si>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</si>
  <si>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</si>
  <si>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</si>
  <si>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</si>
  <si>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</si>
  <si>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</si>
  <si>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</si>
  <si>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</si>
  <si>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</si>
  <si>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</si>
  <si>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</si>
  <si>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</si>
  <si>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</si>
  <si>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</si>
  <si>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</si>
  <si>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</si>
  <si>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</si>
  <si>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</si>
  <si>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</si>
  <si>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</si>
  <si>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</si>
  <si>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</si>
  <si>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</si>
  <si>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</si>
  <si>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</si>
  <si>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</si>
  <si>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</si>
  <si>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</si>
  <si>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</si>
  <si>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</si>
  <si>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</si>
  <si>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</si>
  <si>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</si>
  <si>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</si>
  <si>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</si>
  <si>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</si>
  <si>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</si>
  <si>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</si>
  <si>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</si>
  <si>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</si>
  <si>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</si>
  <si>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</si>
  <si>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</si>
  <si>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</si>
  <si>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</si>
  <si>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</si>
  <si>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</si>
  <si>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</si>
  <si>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</si>
  <si>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</si>
  <si>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</si>
  <si>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</si>
  <si>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</si>
  <si>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</si>
  <si>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</si>
  <si>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</si>
  <si>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</si>
  <si>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</si>
  <si>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</si>
  <si>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</si>
  <si>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</si>
  <si>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</si>
  <si>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</si>
  <si>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</si>
  <si>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</si>
  <si>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</si>
  <si>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</si>
  <si>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</si>
  <si>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</si>
  <si>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</si>
  <si>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</si>
  <si>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</si>
  <si>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</si>
  <si>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</si>
  <si>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</si>
  <si>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</si>
  <si>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</si>
  <si>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</si>
  <si>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</si>
  <si>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</si>
  <si>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</si>
  <si>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</si>
  <si>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</si>
  <si>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</si>
  <si>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</si>
  <si>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</si>
  <si>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</si>
  <si>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</si>
  <si>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</si>
  <si>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</si>
  <si>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</si>
  <si>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</si>
  <si>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</si>
  <si>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</si>
  <si>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</si>
  <si>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</si>
  <si>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</si>
  <si>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</si>
  <si>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</si>
  <si>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</si>
  <si>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</si>
  <si>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</si>
  <si>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</si>
  <si>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</si>
  <si>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</si>
  <si>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</si>
  <si>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</si>
  <si>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</si>
  <si>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</si>
  <si>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</si>
  <si>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</si>
  <si>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</si>
  <si>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</si>
  <si>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</si>
  <si>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</si>
  <si>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</si>
  <si>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</si>
  <si>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</si>
  <si>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</si>
  <si>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</si>
  <si>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</si>
  <si>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</si>
  <si>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</si>
  <si>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</si>
  <si>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</si>
  <si>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</si>
  <si>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</si>
  <si>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</si>
  <si>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</si>
  <si>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</si>
  <si>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</si>
  <si>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</si>
  <si>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</si>
  <si>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</si>
  <si>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</si>
  <si>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</si>
  <si>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</si>
  <si>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</si>
  <si>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</si>
  <si>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</si>
  <si>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</si>
  <si>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</si>
  <si>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</si>
  <si>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</si>
  <si>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</si>
  <si>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</si>
  <si>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</si>
  <si>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</si>
  <si>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</si>
  <si>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</si>
  <si>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</si>
  <si>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</si>
  <si>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</si>
  <si>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</si>
  <si>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</si>
  <si>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</si>
  <si>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</si>
  <si>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</si>
  <si>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</si>
  <si>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</si>
  <si>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</si>
  <si>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</si>
  <si>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</si>
  <si>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</si>
  <si>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</si>
  <si>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</si>
  <si>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</si>
  <si>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</si>
  <si>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</si>
  <si>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</si>
  <si>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</si>
  <si>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</si>
  <si>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</si>
  <si>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</si>
  <si>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</si>
  <si>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</si>
  <si>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</si>
  <si>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</si>
  <si>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</si>
  <si>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</si>
  <si>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</si>
  <si>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</si>
  <si>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</si>
  <si>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</si>
  <si>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</si>
  <si>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</si>
  <si>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</si>
  <si>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</si>
  <si>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</si>
  <si>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</si>
  <si>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</si>
  <si>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</si>
  <si>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</si>
  <si>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</si>
  <si>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</si>
  <si>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</si>
  <si>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</si>
  <si>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</si>
  <si>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</si>
  <si>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</si>
  <si>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</si>
  <si>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</si>
  <si>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</si>
  <si>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</si>
  <si>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</si>
  <si>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</si>
  <si>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</si>
  <si>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</si>
  <si>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</si>
  <si>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</si>
  <si>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</si>
  <si>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</si>
  <si>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</si>
  <si>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</si>
  <si>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</si>
  <si>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</si>
  <si>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</si>
  <si>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</si>
  <si>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</si>
  <si>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</si>
  <si>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</si>
  <si>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</si>
  <si>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</si>
  <si>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</si>
  <si>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</si>
  <si>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</si>
  <si>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</si>
  <si>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</si>
  <si>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</si>
  <si>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</si>
  <si>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</si>
  <si>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</si>
  <si>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</si>
  <si>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</si>
  <si>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</si>
  <si>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</si>
  <si>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</si>
  <si>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</si>
  <si>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</si>
  <si>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</si>
  <si>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</si>
  <si>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</si>
  <si>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</si>
  <si>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</si>
  <si>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</si>
  <si>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</si>
  <si>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</si>
  <si>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</si>
  <si>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</si>
  <si>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</si>
  <si>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</si>
  <si>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</si>
  <si>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</si>
  <si>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</si>
  <si>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</si>
  <si>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</si>
  <si>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</si>
  <si>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</si>
  <si>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</si>
  <si>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</si>
  <si>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</si>
  <si>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</si>
  <si>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</si>
  <si>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</si>
  <si>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</si>
  <si>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</si>
  <si>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</si>
  <si>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</si>
  <si>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</si>
  <si>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</si>
  <si>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</si>
  <si>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</si>
  <si>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</si>
  <si>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</si>
  <si>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</si>
  <si>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</si>
  <si>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</si>
  <si>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</si>
  <si>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</si>
  <si>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</si>
  <si>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</si>
  <si>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</si>
  <si>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</si>
  <si>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</si>
  <si>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</si>
  <si>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</si>
  <si>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</si>
  <si>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</si>
  <si>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</si>
  <si>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</si>
  <si>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</si>
  <si>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</si>
  <si>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</si>
  <si>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</si>
  <si>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</si>
  <si>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</si>
  <si>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</si>
  <si>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</si>
  <si>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</si>
  <si>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</si>
  <si>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</si>
  <si>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</si>
  <si>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</si>
  <si>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</si>
  <si>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</si>
  <si>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</si>
  <si>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</si>
  <si>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</si>
  <si>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</si>
  <si>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</si>
  <si>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</si>
  <si>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</si>
  <si>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</si>
  <si>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</si>
  <si>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</si>
  <si>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</si>
  <si>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</si>
  <si>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</si>
  <si>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</si>
  <si>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</si>
  <si>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</si>
  <si>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</si>
  <si>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</si>
  <si>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</si>
  <si>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</si>
  <si>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</si>
  <si>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</si>
  <si>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</si>
  <si>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</si>
  <si>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</si>
  <si>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</si>
  <si>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</si>
  <si>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</si>
  <si>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</si>
  <si>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</si>
  <si>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</si>
  <si>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</si>
  <si>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</si>
  <si>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</si>
  <si>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</si>
  <si>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</si>
  <si>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</si>
  <si>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</si>
  <si>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</si>
  <si>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</si>
  <si>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</si>
  <si>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</si>
  <si>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</si>
  <si>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</si>
  <si>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</si>
  <si>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</si>
  <si>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</si>
  <si>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</si>
  <si>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</si>
  <si>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</si>
  <si>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</si>
  <si>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</si>
  <si>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</si>
  <si>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</si>
  <si>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</si>
  <si>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</si>
  <si>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</si>
  <si>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</si>
  <si>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</si>
  <si>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</si>
  <si>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</si>
  <si>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</si>
  <si>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</si>
  <si>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</si>
  <si>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</si>
  <si>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</si>
  <si>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</si>
  <si>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</si>
  <si>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</si>
  <si>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</si>
  <si>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</si>
  <si>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</si>
  <si>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</si>
  <si>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</si>
  <si>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</si>
  <si>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</si>
  <si>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</si>
  <si>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</si>
  <si>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</si>
  <si>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</si>
  <si>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</si>
  <si>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</si>
  <si>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</si>
  <si>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</si>
  <si>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</si>
  <si>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</si>
  <si>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</si>
  <si>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</si>
  <si>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</si>
  <si>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</si>
  <si>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</si>
  <si>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</si>
  <si>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</si>
  <si>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</si>
  <si>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</si>
  <si>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</si>
  <si>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</si>
  <si>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</si>
  <si>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</si>
  <si>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</si>
  <si>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</si>
  <si>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</si>
  <si>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</si>
  <si>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</si>
  <si>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</si>
  <si>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</si>
  <si>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</si>
  <si>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</si>
  <si>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</si>
  <si>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</si>
  <si>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</si>
  <si>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</si>
  <si>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</si>
  <si>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</si>
  <si>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</si>
  <si>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</si>
  <si>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</si>
  <si>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</si>
  <si>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</si>
  <si>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</si>
  <si>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</si>
  <si>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</si>
  <si>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</si>
  <si>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</si>
  <si>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</si>
  <si>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</si>
  <si>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</si>
  <si>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</si>
  <si>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</si>
  <si>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</si>
  <si>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</si>
  <si>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</si>
  <si>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</si>
  <si>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</si>
  <si>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</si>
  <si>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</si>
  <si>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</si>
  <si>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</si>
  <si>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</si>
  <si>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</si>
  <si>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</si>
  <si>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</si>
  <si>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</si>
  <si>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</si>
  <si>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</si>
  <si>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</si>
  <si>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</si>
  <si>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</si>
  <si>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</si>
  <si>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</si>
  <si>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</si>
  <si>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</si>
  <si>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</si>
  <si>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</si>
  <si>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</si>
  <si>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</si>
  <si>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</si>
  <si>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</si>
  <si>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</si>
  <si>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</si>
  <si>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</si>
  <si>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</si>
  <si>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</si>
  <si>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</si>
  <si>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</si>
  <si>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</si>
  <si>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</si>
  <si>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</si>
  <si>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</si>
  <si>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</si>
  <si>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</si>
  <si>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</si>
  <si>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</si>
  <si>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</si>
  <si>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</si>
  <si>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</si>
  <si>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</si>
  <si>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</si>
  <si>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</si>
  <si>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</si>
  <si>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</si>
  <si>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</si>
  <si>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</si>
  <si>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</si>
  <si>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</si>
  <si>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</si>
  <si>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</si>
  <si>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</si>
  <si>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</si>
  <si>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</si>
  <si>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</si>
  <si>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</si>
  <si>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</si>
  <si>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</si>
  <si>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</si>
  <si>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</si>
  <si>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</si>
  <si>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</si>
  <si>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</si>
  <si>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</si>
  <si>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</si>
  <si>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</si>
  <si>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</si>
  <si>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</si>
  <si>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</si>
  <si>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</si>
  <si>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</si>
  <si>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</si>
  <si>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</si>
  <si>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</si>
  <si>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</si>
  <si>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</si>
  <si>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</si>
  <si>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</si>
  <si>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</si>
  <si>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</si>
  <si>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</si>
  <si>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</si>
  <si>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</si>
  <si>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</si>
  <si>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</si>
  <si>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</si>
  <si>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</si>
  <si>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</si>
  <si>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</si>
  <si>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</si>
  <si>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</si>
  <si>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</si>
  <si>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</si>
  <si>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</si>
  <si>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</si>
  <si>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</si>
  <si>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</si>
  <si>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</si>
  <si>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</si>
  <si>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</si>
  <si>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</si>
  <si>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</si>
  <si>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</si>
  <si>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</si>
  <si>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</si>
  <si>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</si>
  <si>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</si>
  <si>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</si>
  <si>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</si>
  <si>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</si>
  <si>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</si>
  <si>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</si>
  <si>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</si>
  <si>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</si>
  <si>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</si>
  <si>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</si>
  <si>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</si>
  <si>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</si>
  <si>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</si>
  <si>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</si>
  <si>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</si>
  <si>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</si>
  <si>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</si>
  <si>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</si>
  <si>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</si>
  <si>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</si>
  <si>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</si>
  <si>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</si>
  <si>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</si>
  <si>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</si>
  <si>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</si>
  <si>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</si>
  <si>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</si>
  <si>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</si>
  <si>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</si>
  <si>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</si>
  <si>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</si>
  <si>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</si>
  <si>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</si>
  <si>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</si>
  <si>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</si>
  <si>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</si>
  <si>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</si>
  <si>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</si>
  <si>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</si>
  <si>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</si>
  <si>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</si>
  <si>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</si>
  <si>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</si>
  <si>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</si>
  <si>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</si>
  <si>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</si>
  <si>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</si>
  <si>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</si>
  <si>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</si>
  <si>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</si>
  <si>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</si>
  <si>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</si>
  <si>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</si>
  <si>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</si>
  <si>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</si>
  <si>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</si>
  <si>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</si>
  <si>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</si>
  <si>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</si>
  <si>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</si>
  <si>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</si>
  <si>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</si>
  <si>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</si>
  <si>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</si>
  <si>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</si>
  <si>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</si>
  <si>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</si>
  <si>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</si>
  <si>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</si>
  <si>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</si>
  <si>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</si>
  <si>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</si>
  <si>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</si>
  <si>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</si>
  <si>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</si>
  <si>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</si>
  <si>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</si>
  <si>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</si>
  <si>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</si>
  <si>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</si>
  <si>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</si>
  <si>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</si>
  <si>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</si>
  <si>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</si>
  <si>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</si>
  <si>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</si>
  <si>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</si>
  <si>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</si>
  <si>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</si>
  <si>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</si>
  <si>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</si>
  <si>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</si>
  <si>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</si>
  <si>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</si>
  <si>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</si>
  <si>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</si>
  <si>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</si>
  <si>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</si>
  <si>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</si>
  <si>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</si>
  <si>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</si>
  <si>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</si>
  <si>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</si>
  <si>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</si>
  <si>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</si>
  <si>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</si>
  <si>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</si>
  <si>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</si>
  <si>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</si>
  <si>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</si>
  <si>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</si>
  <si>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</si>
  <si>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</si>
  <si>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</si>
  <si>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</si>
  <si>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</si>
  <si>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</si>
  <si>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</si>
  <si>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</si>
  <si>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</si>
  <si>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</si>
  <si>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</si>
  <si>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</si>
  <si>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</si>
  <si>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</si>
  <si>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</si>
  <si>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</si>
  <si>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</si>
  <si>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</si>
  <si>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</si>
  <si>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</si>
  <si>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</si>
  <si>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</si>
  <si>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</si>
  <si>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</si>
  <si>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</si>
  <si>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</si>
  <si>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</si>
  <si>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</si>
  <si>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</si>
  <si>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</si>
  <si>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</si>
  <si>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</si>
  <si>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</si>
  <si>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</si>
  <si>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</si>
  <si>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</si>
  <si>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</si>
  <si>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</si>
  <si>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</si>
  <si>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</si>
  <si>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</si>
  <si>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</si>
  <si>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</si>
  <si>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</si>
  <si>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</si>
  <si>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</si>
  <si>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</si>
  <si>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</si>
  <si>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</si>
  <si>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</si>
  <si>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</si>
  <si>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</si>
  <si>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</si>
  <si>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</si>
  <si>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</si>
  <si>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</si>
  <si>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</si>
  <si>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</si>
  <si>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</si>
  <si>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</si>
  <si>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</si>
  <si>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</si>
  <si>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</si>
  <si>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</si>
  <si>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</si>
  <si>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</si>
  <si>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</si>
  <si>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</si>
  <si>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</si>
  <si>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</si>
  <si>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</si>
  <si>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</si>
  <si>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</si>
  <si>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</si>
  <si>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</si>
  <si>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</si>
  <si>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</si>
  <si>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</si>
  <si>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</si>
  <si>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</si>
  <si>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</si>
  <si>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</si>
  <si>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</si>
  <si>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</si>
  <si>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</si>
  <si>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</si>
  <si>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</si>
  <si>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</si>
  <si>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</si>
  <si>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</si>
  <si>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</si>
  <si>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</si>
  <si>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</si>
  <si>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</si>
  <si>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</si>
  <si>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</si>
  <si>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</si>
  <si>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</si>
  <si>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</si>
  <si>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</si>
  <si>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</si>
  <si>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</si>
  <si>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</si>
  <si>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</si>
  <si>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</si>
  <si>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</si>
  <si>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</si>
  <si>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</si>
  <si>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</si>
  <si>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</si>
  <si>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</si>
  <si>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</si>
  <si>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</si>
  <si>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</si>
  <si>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</si>
  <si>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</si>
  <si>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</si>
  <si>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</si>
  <si>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</si>
  <si>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</si>
  <si>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</si>
  <si>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</si>
  <si>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</si>
  <si>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</si>
  <si>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</si>
  <si>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</si>
  <si>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</si>
  <si>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</si>
  <si>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</si>
  <si>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</si>
  <si>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</si>
  <si>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</si>
  <si>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</si>
  <si>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</si>
  <si>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</si>
  <si>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</si>
  <si>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</si>
  <si>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</si>
  <si>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</si>
  <si>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</si>
  <si>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</si>
  <si>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</si>
  <si>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</si>
  <si>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</si>
  <si>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</si>
  <si>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</si>
  <si>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</si>
  <si>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</si>
  <si>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</si>
  <si>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</si>
  <si>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</si>
  <si>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</si>
  <si>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</si>
  <si>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</si>
  <si>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</si>
  <si>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</si>
  <si>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</si>
  <si>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</si>
  <si>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</si>
  <si>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</si>
  <si>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</si>
  <si>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</si>
  <si>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</si>
  <si>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</si>
  <si>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</si>
  <si>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</si>
  <si>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</si>
  <si>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</si>
  <si>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</si>
  <si>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</si>
  <si>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</si>
  <si>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</si>
  <si>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</si>
  <si>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</si>
  <si>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</si>
  <si>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</si>
  <si>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</si>
  <si>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</si>
  <si>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</si>
  <si>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</si>
  <si>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</si>
  <si>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</si>
  <si>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</si>
  <si>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</si>
  <si>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</si>
  <si>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</si>
  <si>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</si>
  <si>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</si>
  <si>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</si>
  <si>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</si>
  <si>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</si>
  <si>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</si>
  <si>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</si>
  <si>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</si>
  <si>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</si>
  <si>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</si>
  <si>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</si>
  <si>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</si>
  <si>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</si>
  <si>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</si>
  <si>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</si>
  <si>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</si>
  <si>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</si>
  <si>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</si>
  <si>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</si>
  <si>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</si>
  <si>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</si>
  <si>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</si>
  <si>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</si>
  <si>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</si>
  <si>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</si>
  <si>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</si>
  <si>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</si>
  <si>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</si>
  <si>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</si>
  <si>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</si>
  <si>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</si>
  <si>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</si>
  <si>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</si>
  <si>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</si>
  <si>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</si>
  <si>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</si>
  <si>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</si>
  <si>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</si>
  <si>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</si>
  <si>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</si>
  <si>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</si>
  <si>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</si>
  <si>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</si>
  <si>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</si>
  <si>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</si>
  <si>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</si>
  <si>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</si>
  <si>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</si>
  <si>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</si>
  <si>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</si>
  <si>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</si>
  <si>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</si>
  <si>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</si>
  <si>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</si>
  <si>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</si>
  <si>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</si>
  <si>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</si>
  <si>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</si>
  <si>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</si>
  <si>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</si>
  <si>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</si>
  <si>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</si>
  <si>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</si>
  <si>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</si>
  <si>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</si>
  <si>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</si>
  <si>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</si>
  <si>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</si>
  <si>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</si>
  <si>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</si>
  <si>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</si>
  <si>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</si>
  <si>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</si>
  <si>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</si>
  <si>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</si>
  <si>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</si>
  <si>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</si>
  <si>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</si>
  <si>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</si>
  <si>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</si>
  <si>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</si>
  <si>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</si>
  <si>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</si>
  <si>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</si>
  <si>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</si>
  <si>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</si>
  <si>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</si>
  <si>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</si>
  <si>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</si>
  <si>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</si>
  <si>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</si>
  <si>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</si>
  <si>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</si>
  <si>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</si>
  <si>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</si>
  <si>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</si>
  <si>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</si>
  <si>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</si>
  <si>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</si>
  <si>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</si>
  <si>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</si>
  <si>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</si>
  <si>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</si>
  <si>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</si>
  <si>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</si>
  <si>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</si>
  <si>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</si>
  <si>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</si>
  <si>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</si>
  <si>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</si>
  <si>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</si>
  <si>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</si>
  <si>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</si>
  <si>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</si>
  <si>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</si>
  <si>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</si>
  <si>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</si>
  <si>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</si>
  <si>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</si>
  <si>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</si>
  <si>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</si>
  <si>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</si>
  <si>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</si>
  <si>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</si>
  <si>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</si>
  <si>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</si>
  <si>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</si>
  <si>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</si>
  <si>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</si>
  <si>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</si>
  <si>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</si>
  <si>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</si>
  <si>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</si>
  <si>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</si>
  <si>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</si>
  <si>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</si>
  <si>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</si>
  <si>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</si>
  <si>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</si>
  <si>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</si>
  <si>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</si>
  <si>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</si>
  <si>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</si>
  <si>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</si>
  <si>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</si>
  <si>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</si>
  <si>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</si>
  <si>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</si>
  <si>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</si>
  <si>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</si>
  <si>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</si>
  <si>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</si>
  <si>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</si>
  <si>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</si>
  <si>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</si>
  <si>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</si>
  <si>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</si>
  <si>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</si>
  <si>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</si>
  <si>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</si>
  <si>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</si>
  <si>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</si>
  <si>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</si>
  <si>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</si>
  <si>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</si>
  <si>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</si>
  <si>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</si>
  <si>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</si>
  <si>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</si>
  <si>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</si>
  <si>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</si>
  <si>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</si>
  <si>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</si>
  <si>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</si>
  <si>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</si>
  <si>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</si>
  <si>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</si>
  <si>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</si>
  <si>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</si>
  <si>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</si>
  <si>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</si>
  <si>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</si>
  <si>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</si>
  <si>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</si>
  <si>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</si>
  <si>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</si>
  <si>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</si>
  <si>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</si>
  <si>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</si>
  <si>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</si>
  <si>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</si>
  <si>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</si>
  <si>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</si>
  <si>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</si>
  <si>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</si>
  <si>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</si>
  <si>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</si>
  <si>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</si>
  <si>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</si>
  <si>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</si>
  <si>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</si>
  <si>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</si>
  <si>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</si>
  <si>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</si>
  <si>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</si>
  <si>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</si>
  <si>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</si>
  <si>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</si>
  <si>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</si>
  <si>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</si>
  <si>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</si>
  <si>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</si>
  <si>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</si>
  <si>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</si>
  <si>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</si>
  <si>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</si>
  <si>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</si>
  <si>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</si>
  <si>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</si>
  <si>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</si>
  <si>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</si>
  <si>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</si>
  <si>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</si>
  <si>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</si>
  <si>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</si>
  <si>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</si>
  <si>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</si>
  <si>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</si>
  <si>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</si>
  <si>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</si>
  <si>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</si>
  <si>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</si>
  <si>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</si>
  <si>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</si>
  <si>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</si>
  <si>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</si>
  <si>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</si>
  <si>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</si>
  <si>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</si>
  <si>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</si>
  <si>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</si>
  <si>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</si>
  <si>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</si>
  <si>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</si>
  <si>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</si>
  <si>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</si>
  <si>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</si>
  <si>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</si>
  <si>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</si>
  <si>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</si>
  <si>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</si>
  <si>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</si>
  <si>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</si>
  <si>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</si>
  <si>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</si>
  <si>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</si>
  <si>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</si>
  <si>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</si>
  <si>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</si>
  <si>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</si>
  <si>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</si>
  <si>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</si>
  <si>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</si>
  <si>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</si>
  <si>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</si>
  <si>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</si>
  <si>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</si>
  <si>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</si>
  <si>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</si>
  <si>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</si>
  <si>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</si>
  <si>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</si>
  <si>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</si>
  <si>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</si>
  <si>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</si>
  <si>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</si>
  <si>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</si>
  <si>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</si>
  <si>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</si>
  <si>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</si>
  <si>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</si>
  <si>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</si>
  <si>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</si>
  <si>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</si>
  <si>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</si>
  <si>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</si>
  <si>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</si>
  <si>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</si>
  <si>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</si>
  <si>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</si>
  <si>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</si>
  <si>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</si>
  <si>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</si>
  <si>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</si>
  <si>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</si>
  <si>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</si>
  <si>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</si>
  <si>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</si>
  <si>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</si>
  <si>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</si>
  <si>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</si>
  <si>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</si>
  <si>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</si>
  <si>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</si>
  <si>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</si>
  <si>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</si>
  <si>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</si>
  <si>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</si>
  <si>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</si>
  <si>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</si>
  <si>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</si>
  <si>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</si>
  <si>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</si>
  <si>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</si>
  <si>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</si>
  <si>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</si>
  <si>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</si>
  <si>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</si>
  <si>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</si>
  <si>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</si>
  <si>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</si>
  <si>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</si>
  <si>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</si>
  <si>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</si>
  <si>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</si>
  <si>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</si>
  <si>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</si>
  <si>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</si>
  <si>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</si>
  <si>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</si>
  <si>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</si>
  <si>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</si>
  <si>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</si>
  <si>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</si>
  <si>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</si>
  <si>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</si>
  <si>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</si>
  <si>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</si>
  <si>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</si>
  <si>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</si>
  <si>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</si>
  <si>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</si>
  <si>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</si>
  <si>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</si>
  <si>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</si>
  <si>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</si>
  <si>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</si>
  <si>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</si>
  <si>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</si>
  <si>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</si>
  <si>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</si>
  <si>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</si>
  <si>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</si>
  <si>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</si>
  <si>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</si>
  <si>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</si>
  <si>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</si>
  <si>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</si>
  <si>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</si>
  <si>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</si>
  <si>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</si>
  <si>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</si>
  <si>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</si>
  <si>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</si>
  <si>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</si>
  <si>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</si>
  <si>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</si>
  <si>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</si>
  <si>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</si>
  <si>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</si>
  <si>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</si>
  <si>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</si>
  <si>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</si>
  <si>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</si>
  <si>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</si>
  <si>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</si>
  <si>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</si>
  <si>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</si>
  <si>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</si>
  <si>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</si>
  <si>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</si>
  <si>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</si>
  <si>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</si>
  <si>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</si>
  <si>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</si>
  <si>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</si>
  <si>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</si>
  <si>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</si>
  <si>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</si>
  <si>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</si>
  <si>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</si>
  <si>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</si>
  <si>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</si>
  <si>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</si>
  <si>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</si>
  <si>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</si>
  <si>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</si>
  <si>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</si>
  <si>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</si>
  <si>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</si>
  <si>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</si>
  <si>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</si>
  <si>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</si>
  <si>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</si>
  <si>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</si>
  <si>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</si>
  <si>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</si>
  <si>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</si>
  <si>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</si>
  <si>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</si>
  <si>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</si>
  <si>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</si>
  <si>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</si>
  <si>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</si>
  <si>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</si>
  <si>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</si>
  <si>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</si>
  <si>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</si>
  <si>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</si>
  <si>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</si>
  <si>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</si>
  <si>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</si>
  <si>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</si>
  <si>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</si>
  <si>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</si>
  <si>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</si>
  <si>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</si>
  <si>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</si>
  <si>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</si>
  <si>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</si>
  <si>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</si>
  <si>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</si>
  <si>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</si>
  <si>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</si>
  <si>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</si>
  <si>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</si>
  <si>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</si>
  <si>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</si>
  <si>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</si>
  <si>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</si>
  <si>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</si>
  <si>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</si>
  <si>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</si>
  <si>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</si>
  <si>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</si>
  <si>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</si>
  <si>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</si>
  <si>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</si>
  <si>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</si>
  <si>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</si>
  <si>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</si>
  <si>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</si>
  <si>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</si>
  <si>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</si>
  <si>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</si>
  <si>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</si>
  <si>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</si>
  <si>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</si>
  <si>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</si>
  <si>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</si>
  <si>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</si>
  <si>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</si>
  <si>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</si>
  <si>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</si>
  <si>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</si>
  <si>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</si>
  <si>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</si>
  <si>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</si>
  <si>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</si>
  <si>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</si>
  <si>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</si>
  <si>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</si>
  <si>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</si>
  <si>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</si>
  <si>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</si>
  <si>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</si>
  <si>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</si>
  <si>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</si>
  <si>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</si>
  <si>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</si>
  <si>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</si>
  <si>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</si>
  <si>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</si>
  <si>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</si>
  <si>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</si>
  <si>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</si>
  <si>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</si>
  <si>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</si>
  <si>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</si>
  <si>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</si>
  <si>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</si>
  <si>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</si>
  <si>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</si>
  <si>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</si>
  <si>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</si>
  <si>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</si>
  <si>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</si>
  <si>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</si>
  <si>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</si>
  <si>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</si>
  <si>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</si>
  <si>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</si>
  <si>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</si>
  <si>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</si>
  <si>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</si>
  <si>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</si>
  <si>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</si>
  <si>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</si>
  <si>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</si>
  <si>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</si>
  <si>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</si>
  <si>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</si>
  <si>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</si>
  <si>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</si>
  <si>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</si>
  <si>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</si>
  <si>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</si>
  <si>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</si>
  <si>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</si>
  <si>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</si>
  <si>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</si>
  <si>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</si>
  <si>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</si>
  <si>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</si>
  <si>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</si>
  <si>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</si>
  <si>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</si>
  <si>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</si>
  <si>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</si>
  <si>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</si>
  <si>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</si>
  <si>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</si>
  <si>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</si>
  <si>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</si>
  <si>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</si>
  <si>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</si>
  <si>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</si>
  <si>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</si>
  <si>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</si>
  <si>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</si>
  <si>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</si>
  <si>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</si>
  <si>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</si>
  <si>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</si>
  <si>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</si>
  <si>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</si>
  <si>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</si>
  <si>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</si>
  <si>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</si>
  <si>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</si>
  <si>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</si>
  <si>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</si>
  <si>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</si>
  <si>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</si>
  <si>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</si>
  <si>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</si>
  <si>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</si>
  <si>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</si>
  <si>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</si>
  <si>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</si>
  <si>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</si>
  <si>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</si>
  <si>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</si>
  <si>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</si>
  <si>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</si>
  <si>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</si>
  <si>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</si>
  <si>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</si>
  <si>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</si>
  <si>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</si>
  <si>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</si>
  <si>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</si>
  <si>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</si>
  <si>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</si>
  <si>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</si>
  <si>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</si>
  <si>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</si>
  <si>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</si>
  <si>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</si>
  <si>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</si>
  <si>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</si>
  <si>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</si>
  <si>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</si>
  <si>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</si>
  <si>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</si>
  <si>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</si>
  <si>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</si>
  <si>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</si>
  <si>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</si>
  <si>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</si>
  <si>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</si>
  <si>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</si>
  <si>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</si>
  <si>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</si>
  <si>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</si>
  <si>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</si>
  <si>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</si>
  <si>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</si>
  <si>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</si>
  <si>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</si>
  <si>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</si>
  <si>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</si>
  <si>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</si>
  <si>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</si>
  <si>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</si>
  <si>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</si>
  <si>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</si>
  <si>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</si>
  <si>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</si>
  <si>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</si>
  <si>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</si>
  <si>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</si>
  <si>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</si>
  <si>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</si>
  <si>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</si>
  <si>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</si>
  <si>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</si>
  <si>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</si>
  <si>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</si>
  <si>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</si>
  <si>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</si>
  <si>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</si>
  <si>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</si>
  <si>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</si>
  <si>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</si>
  <si>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</si>
  <si>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</si>
  <si>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</si>
  <si>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</si>
  <si>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</si>
  <si>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</si>
  <si>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</si>
  <si>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</si>
  <si>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</si>
  <si>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</si>
  <si>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</si>
  <si>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</si>
  <si>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</si>
  <si>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</si>
  <si>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</si>
  <si>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</si>
  <si>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</si>
  <si>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</si>
  <si>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</si>
  <si>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</si>
  <si>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</si>
  <si>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</si>
  <si>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</si>
  <si>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</si>
  <si>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</si>
  <si>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</si>
  <si>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</si>
  <si>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</si>
  <si>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</si>
  <si>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</si>
  <si>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</si>
  <si>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</si>
  <si>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</si>
  <si>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</si>
  <si>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</si>
  <si>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</si>
  <si>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</si>
  <si>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</si>
  <si>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</si>
  <si>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</si>
  <si>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</si>
  <si>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</si>
  <si>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</si>
  <si>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</si>
  <si>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</si>
  <si>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</si>
  <si>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</si>
  <si>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</si>
  <si>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</si>
  <si>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</si>
  <si>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</si>
  <si>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</si>
  <si>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</si>
  <si>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</si>
  <si>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</si>
  <si>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</si>
  <si>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</si>
  <si>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</si>
  <si>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</si>
  <si>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</si>
  <si>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</si>
  <si>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</si>
  <si>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</si>
  <si>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</si>
  <si>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</si>
  <si>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</si>
  <si>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</si>
  <si>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</si>
  <si>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</si>
  <si>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</si>
  <si>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</si>
  <si>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</si>
  <si>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</si>
  <si>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</si>
  <si>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</si>
  <si>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</si>
  <si>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</si>
  <si>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</si>
  <si>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</si>
  <si>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</si>
  <si>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</si>
  <si>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</si>
  <si>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</si>
  <si>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</si>
  <si>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</si>
  <si>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</si>
  <si>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</si>
  <si>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</si>
  <si>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</si>
  <si>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</si>
  <si>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</si>
  <si>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</si>
  <si>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</si>
  <si>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</si>
  <si>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</si>
  <si>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</si>
  <si>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</si>
  <si>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</si>
  <si>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</si>
  <si>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</si>
  <si>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</si>
  <si>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</si>
  <si>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</si>
  <si>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</si>
  <si>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</si>
  <si>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</si>
  <si>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</si>
  <si>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</si>
  <si>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</si>
  <si>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</si>
  <si>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</si>
  <si>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</si>
  <si>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</si>
  <si>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</si>
  <si>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</si>
  <si>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</si>
  <si>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</si>
  <si>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</si>
  <si>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</si>
  <si>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</si>
  <si>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</si>
  <si>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</si>
  <si>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</si>
  <si>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</si>
  <si>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</si>
  <si>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</si>
  <si>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</si>
  <si>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</si>
  <si>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</si>
  <si>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</si>
  <si>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</si>
  <si>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</si>
  <si>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</si>
  <si>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</si>
  <si>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</si>
  <si>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</si>
  <si>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</si>
  <si>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</si>
  <si>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</si>
  <si>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</si>
  <si>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</si>
  <si>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</si>
  <si>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</si>
  <si>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</si>
  <si>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</si>
  <si>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</si>
  <si>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</si>
  <si>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</si>
  <si>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</si>
  <si>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</si>
  <si>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</si>
  <si>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</si>
  <si>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</si>
  <si>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</si>
  <si>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</si>
  <si>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</si>
  <si>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</si>
  <si>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</si>
  <si>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</si>
  <si>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</si>
  <si>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</si>
  <si>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</si>
  <si>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</si>
  <si>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</si>
  <si>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</si>
  <si>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</si>
  <si>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</si>
  <si>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</si>
  <si>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</si>
  <si>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</si>
  <si>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</si>
  <si>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</si>
  <si>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</si>
  <si>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</si>
  <si>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</si>
  <si>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</si>
  <si>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</si>
  <si>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</si>
  <si>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</si>
  <si>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</si>
  <si>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</si>
  <si>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</si>
  <si>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</si>
  <si>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</si>
  <si>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</si>
  <si>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</si>
  <si>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</si>
  <si>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</si>
  <si>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</si>
  <si>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</si>
  <si>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</si>
  <si>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</si>
  <si>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</si>
  <si>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</si>
  <si>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</si>
  <si>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</si>
  <si>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</si>
  <si>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</si>
  <si>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</si>
  <si>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</si>
  <si>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</si>
  <si>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</si>
  <si>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</si>
  <si>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</si>
  <si>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</si>
  <si>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</si>
  <si>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</si>
  <si>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</si>
  <si>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</si>
  <si>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</si>
  <si>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</si>
  <si>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</si>
  <si>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</si>
  <si>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</si>
  <si>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</si>
  <si>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</si>
  <si>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</si>
  <si>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</si>
  <si>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</si>
  <si>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</si>
  <si>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</si>
  <si>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</si>
  <si>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</si>
  <si>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</si>
  <si>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</si>
  <si>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</si>
  <si>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</si>
  <si>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</si>
  <si>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</si>
  <si>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</si>
  <si>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</si>
  <si>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</si>
  <si>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</si>
  <si>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</si>
  <si>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</si>
  <si>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</si>
  <si>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</si>
  <si>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</si>
  <si>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</si>
  <si>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</si>
  <si>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</si>
  <si>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</si>
  <si>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</si>
  <si>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</si>
  <si>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</si>
  <si>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</si>
  <si>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</si>
  <si>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</si>
  <si>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</si>
  <si>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</si>
  <si>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</si>
  <si>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</si>
  <si>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</si>
  <si>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</si>
  <si>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</si>
  <si>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</si>
  <si>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</si>
  <si>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</si>
  <si>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</si>
  <si>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</si>
  <si>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</si>
  <si>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</si>
  <si>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</si>
  <si>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</si>
  <si>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</si>
  <si>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</si>
  <si>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</si>
  <si>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</si>
  <si>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</si>
  <si>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</si>
  <si>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</si>
  <si>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</si>
  <si>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</si>
  <si>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</si>
  <si>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</si>
  <si>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</si>
  <si>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</si>
  <si>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</si>
  <si>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</si>
  <si>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</si>
  <si>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</si>
  <si>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</si>
  <si>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</si>
  <si>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</si>
  <si>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</si>
  <si>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</si>
  <si>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</si>
  <si>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</si>
  <si>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</si>
  <si>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</si>
  <si>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</si>
  <si>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</si>
  <si>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</si>
  <si>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</si>
  <si>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</si>
  <si>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</si>
  <si>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</si>
  <si>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</si>
  <si>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</si>
  <si>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</si>
  <si>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</si>
  <si>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</si>
  <si>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</si>
  <si>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</si>
  <si>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</si>
  <si>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</si>
  <si>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</si>
  <si>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</si>
  <si>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</si>
  <si>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</si>
  <si>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</si>
  <si>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</si>
  <si>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</si>
  <si>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</si>
  <si>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</si>
  <si>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</si>
  <si>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</si>
  <si>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</si>
  <si>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</si>
  <si>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</si>
  <si>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</si>
  <si>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</si>
  <si>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</si>
  <si>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</si>
  <si>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</si>
  <si>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</si>
  <si>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</si>
  <si>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</si>
  <si>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</si>
  <si>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</si>
  <si>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</si>
  <si>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</si>
  <si>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</si>
  <si>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</si>
  <si>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</si>
  <si>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</si>
  <si>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</si>
  <si>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</si>
  <si>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</si>
  <si>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</si>
  <si>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</si>
  <si>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</si>
  <si>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</si>
  <si>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</si>
  <si>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</si>
  <si>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</si>
  <si>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</si>
  <si>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</si>
  <si>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</si>
  <si>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</si>
  <si>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</si>
  <si>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</si>
  <si>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</si>
  <si>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</si>
  <si>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</si>
  <si>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</si>
  <si>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</si>
  <si>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</si>
  <si>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</si>
  <si>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</si>
  <si>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</si>
  <si>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</si>
  <si>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</si>
  <si>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</si>
  <si>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</si>
  <si>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</si>
  <si>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</si>
  <si>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</si>
  <si>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</si>
  <si>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</si>
  <si>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</si>
  <si>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</si>
  <si>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</si>
  <si>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</si>
  <si>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</si>
  <si>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</si>
  <si>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</si>
  <si>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</si>
  <si>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</si>
  <si>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</si>
  <si>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</si>
  <si>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</si>
  <si>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</si>
  <si>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</si>
  <si>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</si>
  <si>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</si>
  <si>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</si>
  <si>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</si>
  <si>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</si>
  <si>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</si>
  <si>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</si>
  <si>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</si>
  <si>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</si>
  <si>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</si>
  <si>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</si>
  <si>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</si>
  <si>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</si>
  <si>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</si>
  <si>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</si>
  <si>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</si>
  <si>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</si>
  <si>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</si>
  <si>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</si>
  <si>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</si>
  <si>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</si>
  <si>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</si>
  <si>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</si>
  <si>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</si>
  <si>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</si>
  <si>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</si>
  <si>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</si>
  <si>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</si>
  <si>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</si>
  <si>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</si>
  <si>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</si>
  <si>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</si>
  <si>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</si>
  <si>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</si>
  <si>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</si>
  <si>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</si>
  <si>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</si>
  <si>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</si>
  <si>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</si>
  <si>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</si>
  <si>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</si>
  <si>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</si>
  <si>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</si>
  <si>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</si>
  <si>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</si>
  <si>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</si>
  <si>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</si>
  <si>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</si>
  <si>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</si>
  <si>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</si>
  <si>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</si>
  <si>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</si>
  <si>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</si>
  <si>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</si>
  <si>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</si>
  <si>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</si>
  <si>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</si>
  <si>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</si>
  <si>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</si>
  <si>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</si>
  <si>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</si>
  <si>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</si>
  <si>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</si>
  <si>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</si>
  <si>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</si>
  <si>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</si>
  <si>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</si>
  <si>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</si>
  <si>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</si>
  <si>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</si>
  <si>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</si>
  <si>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</si>
  <si>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</si>
  <si>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</si>
  <si>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</si>
  <si>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</si>
  <si>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</si>
  <si>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</si>
  <si>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</si>
  <si>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</si>
  <si>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</si>
  <si>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</si>
  <si>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</si>
  <si>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</si>
  <si>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</si>
  <si>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</si>
  <si>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</si>
  <si>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</si>
  <si>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</si>
  <si>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</si>
  <si>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</si>
  <si>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</si>
  <si>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</si>
  <si>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</si>
  <si>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</si>
  <si>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</si>
  <si>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</si>
  <si>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</si>
  <si>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</si>
  <si>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</si>
  <si>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</si>
  <si>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</si>
  <si>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</si>
  <si>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</si>
  <si>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</si>
  <si>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</si>
  <si>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</si>
  <si>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</si>
  <si>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</si>
  <si>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</si>
  <si>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</si>
  <si>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</si>
  <si>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</si>
  <si>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</si>
  <si>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</si>
  <si>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</si>
  <si>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</si>
  <si>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</si>
  <si>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</si>
  <si>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</si>
  <si>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</si>
  <si>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</si>
  <si>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</si>
  <si>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</si>
  <si>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</si>
  <si>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</si>
  <si>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</si>
  <si>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</si>
  <si>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</si>
  <si>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</si>
  <si>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</si>
  <si>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</si>
  <si>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</si>
  <si>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</si>
  <si>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</si>
  <si>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</si>
  <si>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</si>
  <si>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</si>
  <si>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</si>
  <si>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</si>
  <si>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</si>
  <si>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</si>
  <si>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</si>
  <si>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</si>
  <si>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</si>
  <si>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</si>
  <si>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</si>
  <si>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</si>
  <si>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</si>
  <si>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</si>
  <si>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</si>
  <si>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</si>
  <si>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</si>
  <si>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</si>
  <si>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</si>
  <si>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</si>
  <si>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</si>
  <si>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</si>
  <si>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</si>
  <si>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</si>
  <si>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</si>
  <si>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</si>
  <si>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</si>
  <si>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</si>
  <si>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</si>
  <si>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</si>
  <si>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</si>
  <si>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</si>
  <si>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</si>
  <si>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</si>
  <si>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</si>
  <si>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</si>
  <si>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</si>
  <si>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</si>
  <si>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</si>
  <si>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</si>
  <si>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</si>
  <si>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</si>
  <si>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</si>
  <si>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</si>
  <si>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</si>
  <si>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</si>
  <si>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</si>
  <si>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</si>
  <si>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</si>
  <si>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</si>
  <si>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</si>
  <si>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</si>
  <si>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</si>
  <si>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</si>
  <si>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</si>
  <si>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</si>
  <si>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</si>
  <si>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</si>
  <si>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</si>
  <si>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</si>
  <si>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</si>
  <si>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</si>
  <si>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</si>
  <si>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</si>
  <si>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</si>
  <si>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</si>
  <si>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</si>
  <si>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</si>
  <si>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</si>
  <si>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</si>
  <si>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</si>
  <si>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</si>
  <si>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</si>
  <si>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</si>
  <si>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</si>
  <si>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</si>
  <si>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</si>
  <si>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</si>
  <si>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</si>
  <si>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</si>
  <si>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</si>
  <si>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</si>
  <si>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</si>
  <si>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</si>
  <si>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</si>
  <si>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</si>
  <si>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</si>
  <si>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</si>
  <si>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</si>
  <si>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</si>
  <si>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</si>
  <si>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</si>
  <si>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</si>
  <si>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</si>
  <si>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</si>
  <si>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</si>
  <si>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</si>
  <si>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</si>
  <si>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</si>
  <si>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</si>
  <si>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</si>
  <si>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</si>
  <si>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</si>
  <si>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</si>
  <si>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</si>
  <si>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</si>
  <si>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</si>
  <si>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</si>
  <si>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</si>
  <si>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</si>
  <si>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</si>
  <si>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</si>
  <si>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</si>
  <si>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</si>
  <si>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</si>
  <si>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</si>
  <si>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</si>
  <si>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</si>
  <si>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</si>
  <si>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</si>
  <si>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</si>
  <si>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</si>
  <si>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</si>
  <si>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</si>
  <si>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</si>
  <si>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</si>
  <si>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</si>
  <si>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</si>
  <si>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</si>
  <si>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</si>
  <si>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</si>
  <si>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</si>
  <si>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</si>
  <si>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</si>
  <si>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</si>
  <si>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</si>
  <si>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</si>
  <si>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</si>
  <si>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</si>
  <si>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</si>
  <si>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</si>
  <si>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</si>
  <si>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</si>
  <si>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</si>
  <si>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</si>
  <si>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</si>
  <si>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</si>
  <si>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</si>
  <si>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</si>
  <si>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</si>
  <si>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</si>
  <si>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</si>
  <si>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</si>
  <si>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</si>
  <si>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</si>
  <si>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</si>
  <si>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</si>
  <si>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</si>
  <si>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</si>
  <si>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</si>
  <si>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</si>
  <si>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</si>
  <si>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</si>
  <si>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</si>
  <si>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</si>
  <si>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</si>
  <si>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</si>
  <si>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</si>
  <si>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</si>
  <si>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</si>
  <si>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</si>
  <si>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</si>
  <si>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</si>
  <si>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</si>
  <si>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</si>
  <si>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</si>
  <si>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</si>
  <si>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</si>
  <si>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</si>
  <si>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</si>
  <si>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</si>
  <si>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</si>
  <si>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</si>
  <si>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</si>
  <si>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</si>
  <si>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</si>
  <si>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</si>
  <si>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</si>
  <si>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</si>
  <si>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</si>
  <si>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</si>
  <si>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</si>
  <si>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</si>
  <si>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</si>
  <si>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</si>
  <si>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</si>
  <si>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</si>
  <si>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</si>
  <si>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</si>
  <si>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</si>
  <si>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</si>
  <si>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</si>
  <si>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</si>
  <si>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</si>
  <si>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</si>
  <si>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</si>
  <si>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</si>
  <si>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</si>
  <si>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</si>
  <si>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</si>
  <si>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</si>
  <si>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</si>
  <si>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</si>
  <si>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</si>
  <si>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</si>
  <si>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</si>
  <si>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</si>
  <si>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</si>
  <si>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</si>
  <si>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</si>
  <si>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</si>
  <si>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</si>
  <si>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</si>
  <si>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</si>
  <si>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</si>
  <si>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</si>
  <si>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</si>
  <si>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</si>
  <si>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</si>
  <si>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</si>
  <si>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</si>
  <si>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</si>
  <si>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</si>
  <si>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</si>
  <si>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</si>
  <si>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</si>
  <si>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</si>
  <si>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</si>
  <si>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</si>
  <si>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</si>
  <si>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</si>
  <si>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</si>
  <si>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</si>
  <si>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</si>
  <si>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</si>
  <si>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</si>
  <si>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</si>
  <si>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</si>
  <si>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</si>
  <si>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</si>
  <si>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</si>
  <si>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</si>
  <si>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</si>
  <si>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</si>
  <si>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</si>
  <si>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</si>
  <si>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</si>
  <si>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</si>
  <si>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</si>
  <si>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</si>
  <si>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</si>
  <si>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</si>
  <si>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</si>
  <si>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</si>
  <si>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</si>
  <si>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</si>
  <si>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</si>
  <si>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</si>
  <si>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</si>
  <si>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</si>
  <si>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</si>
  <si>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</si>
  <si>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</si>
  <si>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</si>
  <si>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</si>
  <si>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</si>
  <si>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</si>
  <si>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</si>
  <si>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</si>
  <si>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</si>
  <si>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</si>
  <si>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</si>
  <si>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</si>
  <si>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</si>
  <si>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</si>
  <si>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</si>
  <si>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</si>
  <si>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</si>
  <si>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</si>
  <si>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</si>
  <si>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</si>
  <si>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</si>
  <si>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</si>
  <si>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</si>
  <si>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</si>
  <si>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</si>
  <si>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</si>
  <si>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</si>
  <si>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</si>
  <si>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</si>
  <si>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</si>
  <si>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</si>
  <si>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</si>
  <si>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</si>
  <si>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</si>
  <si>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</si>
  <si>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</si>
  <si>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</si>
  <si>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</si>
  <si>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</si>
  <si>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</si>
  <si>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</si>
  <si>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</si>
  <si>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</si>
  <si>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</si>
  <si>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</si>
  <si>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</si>
  <si>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</si>
  <si>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</si>
  <si>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</si>
  <si>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</si>
  <si>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</si>
  <si>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</si>
  <si>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</si>
  <si>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</si>
  <si>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</si>
  <si>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</si>
  <si>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</si>
  <si>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</si>
  <si>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</si>
  <si>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</si>
  <si>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</si>
  <si>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</si>
  <si>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</si>
  <si>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</si>
  <si>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</si>
  <si>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</si>
  <si>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</si>
  <si>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</si>
  <si>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</si>
  <si>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</si>
  <si>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</si>
  <si>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</si>
  <si>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</si>
  <si>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</si>
  <si>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</si>
  <si>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</si>
  <si>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</si>
  <si>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</si>
  <si>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</si>
  <si>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</si>
  <si>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</si>
  <si>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</si>
  <si>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</si>
  <si>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</si>
  <si>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</si>
  <si>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</si>
  <si>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</si>
  <si>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</si>
  <si>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</si>
  <si>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</si>
  <si>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</si>
  <si>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</si>
  <si>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</si>
  <si>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</si>
  <si>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</si>
  <si>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</si>
  <si>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</si>
  <si>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</si>
  <si>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</si>
  <si>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</si>
  <si>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</si>
  <si>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</si>
  <si>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</si>
  <si>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</si>
  <si>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</si>
  <si>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</si>
  <si>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</si>
  <si>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</si>
  <si>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</si>
  <si>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</si>
  <si>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</si>
  <si>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</si>
  <si>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</si>
  <si>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</si>
  <si>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</si>
  <si>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</si>
  <si>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</si>
  <si>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</si>
  <si>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</si>
  <si>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</si>
  <si>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</si>
  <si>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</si>
  <si>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</si>
  <si>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</si>
  <si>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</si>
  <si>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</si>
  <si>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</si>
  <si>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</si>
  <si>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</si>
  <si>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</si>
  <si>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</si>
  <si>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</si>
  <si>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</si>
  <si>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</si>
  <si>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</si>
  <si>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</si>
  <si>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</si>
  <si>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</si>
  <si>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</si>
  <si>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</si>
  <si>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</si>
  <si>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</si>
  <si>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</si>
  <si>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</si>
  <si>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</si>
  <si>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</si>
  <si>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</si>
  <si>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</si>
  <si>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</si>
  <si>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</si>
  <si>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</si>
  <si>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</si>
  <si>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</si>
  <si>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</si>
  <si>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</si>
  <si>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</si>
  <si>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</si>
  <si>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</si>
  <si>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</si>
  <si>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</si>
  <si>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</si>
  <si>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</si>
  <si>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</si>
  <si>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</si>
  <si>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</si>
  <si>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</si>
  <si>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</si>
  <si>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</si>
  <si>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</si>
  <si>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</si>
  <si>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</si>
  <si>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</si>
  <si>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</si>
  <si>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</si>
  <si>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</si>
  <si>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</si>
  <si>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</si>
  <si>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</si>
  <si>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</si>
  <si>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</si>
  <si>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</si>
  <si>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</si>
  <si>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</si>
  <si>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</si>
  <si>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</si>
  <si>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</si>
  <si>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</si>
  <si>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</si>
  <si>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</si>
  <si>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</si>
  <si>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</si>
  <si>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</si>
  <si>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</si>
  <si>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</si>
  <si>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</si>
  <si>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</si>
  <si>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</si>
  <si>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</si>
  <si>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</si>
  <si>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</si>
  <si>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</si>
  <si>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</si>
  <si>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</si>
  <si>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</si>
  <si>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</si>
  <si>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</si>
  <si>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</si>
  <si>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</si>
  <si>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</si>
  <si>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</si>
  <si>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</si>
  <si>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</si>
  <si>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</si>
  <si>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</si>
  <si>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</si>
  <si>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</si>
  <si>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</si>
  <si>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</si>
  <si>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</si>
  <si>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</si>
  <si>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</si>
  <si>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</si>
  <si>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</si>
  <si>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</si>
  <si>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</si>
  <si>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</si>
  <si>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</si>
  <si>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</si>
  <si>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</si>
  <si>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</si>
  <si>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</si>
  <si>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</si>
  <si>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</si>
  <si>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</si>
  <si>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</si>
  <si>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</si>
  <si>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</si>
  <si>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</si>
  <si>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</si>
  <si>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</si>
  <si>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</si>
  <si>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</si>
  <si>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</si>
  <si>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</si>
  <si>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</si>
  <si>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</si>
  <si>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</si>
  <si>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</si>
  <si>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</si>
  <si>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</si>
  <si>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</si>
  <si>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</si>
  <si>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</si>
  <si>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</si>
  <si>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</si>
  <si>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</si>
  <si>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</si>
  <si>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</si>
  <si>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</si>
  <si>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</si>
  <si>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</si>
  <si>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</si>
  <si>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</si>
  <si>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</si>
  <si>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</si>
  <si>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</si>
  <si>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</si>
  <si>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</si>
  <si>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</si>
  <si>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</si>
  <si>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</si>
  <si>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</si>
  <si>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</si>
  <si>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</si>
  <si>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</si>
  <si>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</si>
  <si>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</si>
  <si>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</si>
  <si>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</si>
  <si>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</si>
  <si>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</si>
  <si>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</si>
  <si>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</si>
  <si>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</si>
  <si>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</si>
  <si>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</si>
  <si>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</si>
  <si>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</si>
  <si>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</si>
  <si>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</si>
  <si>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</si>
  <si>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</si>
  <si>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</si>
  <si>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</si>
  <si>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</si>
  <si>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</si>
  <si>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</si>
  <si>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</si>
  <si>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</si>
  <si>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</si>
  <si>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</si>
  <si>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</si>
  <si>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</si>
  <si>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</si>
  <si>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</si>
  <si>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</si>
  <si>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</si>
  <si>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</si>
  <si>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</si>
  <si>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</si>
  <si>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</si>
  <si>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</si>
  <si>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</si>
  <si>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</si>
  <si>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</si>
  <si>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</si>
  <si>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</si>
  <si>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</si>
  <si>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</si>
  <si>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</si>
  <si>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</si>
  <si>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</si>
  <si>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</si>
  <si>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</si>
  <si>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</si>
  <si>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</si>
  <si>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</si>
  <si>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</si>
  <si>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</si>
  <si>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</si>
  <si>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</si>
  <si>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</si>
  <si>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</si>
  <si>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</si>
  <si>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</si>
  <si>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</si>
  <si>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</si>
  <si>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</si>
  <si>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</si>
  <si>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</si>
  <si>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</si>
  <si>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</si>
  <si>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</si>
  <si>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</si>
  <si>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</si>
  <si>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</si>
  <si>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</si>
  <si>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</si>
  <si>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</si>
  <si>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</si>
  <si>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</si>
  <si>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</si>
  <si>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</si>
  <si>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</si>
  <si>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</si>
  <si>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</si>
  <si>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</si>
  <si>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</si>
  <si>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</si>
  <si>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</si>
  <si>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</si>
  <si>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</si>
  <si>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</si>
  <si>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</si>
  <si>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</si>
  <si>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</si>
  <si>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</si>
  <si>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</si>
  <si>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</si>
  <si>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</si>
  <si>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</si>
  <si>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</si>
  <si>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</si>
  <si>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</si>
  <si>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</si>
  <si>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</si>
  <si>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</si>
  <si>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</si>
  <si>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</si>
  <si>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</si>
  <si>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</si>
  <si>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</si>
  <si>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</si>
  <si>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</si>
  <si>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</si>
  <si>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</si>
  <si>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</si>
  <si>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</si>
  <si>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</si>
  <si>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</si>
  <si>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</si>
  <si>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</si>
  <si>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</si>
  <si>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</si>
  <si>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</si>
  <si>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</si>
  <si>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</si>
  <si>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</si>
  <si>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</si>
  <si>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</si>
  <si>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</si>
  <si>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</si>
  <si>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</si>
  <si>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</si>
  <si>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</si>
  <si>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</si>
  <si>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</si>
  <si>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</si>
  <si>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</si>
  <si>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</si>
  <si>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</si>
  <si>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</si>
  <si>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</si>
  <si>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</si>
  <si>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</si>
  <si>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</si>
  <si>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</si>
  <si>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</si>
  <si>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</si>
  <si>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</si>
  <si>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</si>
  <si>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</si>
  <si>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</si>
  <si>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</si>
  <si>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</si>
  <si>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</si>
  <si>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</si>
  <si>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</si>
  <si>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</si>
  <si>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</si>
  <si>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</si>
  <si>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</si>
  <si>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</si>
  <si>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</si>
  <si>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</si>
  <si>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</si>
  <si>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</si>
  <si>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</si>
  <si>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</si>
  <si>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</si>
  <si>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</si>
  <si>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</si>
  <si>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</si>
  <si>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</si>
  <si>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</si>
  <si>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</si>
  <si>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</si>
  <si>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</si>
  <si>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</si>
  <si>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</si>
  <si>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</si>
  <si>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</si>
  <si>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</si>
  <si>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</si>
  <si>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</si>
  <si>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</si>
  <si>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</si>
  <si>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</si>
  <si>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</si>
  <si>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</si>
  <si>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</si>
  <si>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</si>
  <si>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</si>
  <si>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</si>
  <si>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</si>
  <si>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</si>
  <si>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</si>
  <si>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</si>
  <si>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</si>
  <si>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</si>
  <si>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</si>
  <si>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</si>
  <si>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</si>
  <si>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</si>
  <si>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</si>
  <si>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</si>
  <si>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</si>
  <si>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</si>
  <si>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</si>
  <si>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</si>
  <si>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</si>
  <si>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</si>
  <si>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</si>
  <si>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</si>
  <si>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</si>
  <si>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</si>
  <si>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</si>
  <si>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</si>
  <si>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</si>
  <si>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</si>
  <si>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</si>
  <si>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</si>
  <si>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</si>
  <si>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</si>
  <si>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</si>
  <si>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</si>
  <si>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</si>
  <si>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</si>
  <si>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</si>
  <si>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</si>
  <si>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</si>
  <si>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</si>
  <si>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</si>
  <si>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</si>
  <si>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</si>
  <si>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</si>
  <si>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</si>
  <si>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</si>
  <si>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</si>
  <si>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</si>
  <si>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</si>
  <si>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</si>
  <si>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</si>
  <si>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</si>
  <si>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</si>
  <si>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</si>
  <si>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</si>
  <si>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</si>
  <si>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</si>
  <si>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</si>
  <si>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</si>
  <si>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</si>
  <si>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</si>
  <si>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</si>
  <si>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</si>
  <si>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</si>
  <si>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</si>
  <si>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</si>
  <si>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</si>
  <si>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</si>
  <si>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</si>
  <si>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</si>
  <si>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</si>
  <si>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</si>
  <si>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</si>
  <si>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</si>
  <si>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</si>
  <si>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</si>
  <si>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</si>
  <si>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</si>
  <si>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</si>
  <si>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</si>
  <si>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</si>
  <si>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</si>
  <si>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</si>
  <si>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</si>
  <si>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</si>
  <si>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</si>
  <si>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</si>
  <si>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</si>
  <si>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</si>
  <si>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</si>
  <si>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</si>
  <si>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</si>
  <si>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</si>
  <si>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</si>
  <si>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</si>
  <si>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</si>
  <si>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</si>
  <si>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</si>
  <si>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</si>
  <si>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</si>
  <si>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</si>
  <si>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</si>
  <si>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</si>
  <si>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</si>
  <si>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</si>
  <si>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</si>
  <si>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</si>
  <si>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</si>
  <si>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</si>
  <si>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</si>
  <si>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</si>
  <si>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</si>
  <si>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</si>
  <si>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</si>
  <si>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</si>
  <si>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</si>
  <si>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</si>
  <si>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</si>
  <si>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</si>
  <si>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</si>
  <si>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</si>
  <si>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</si>
  <si>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</si>
  <si>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</si>
  <si>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</si>
  <si>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</si>
  <si>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</si>
  <si>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</si>
  <si>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</si>
  <si>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</si>
  <si>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</si>
  <si>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</si>
  <si>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</si>
  <si>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</si>
  <si>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</si>
  <si>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</si>
  <si>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</si>
  <si>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</si>
  <si>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</si>
  <si>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</si>
  <si>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</si>
  <si>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</si>
  <si>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</si>
  <si>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</si>
  <si>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</si>
  <si>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</si>
  <si>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</si>
  <si>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</si>
  <si>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</si>
  <si>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</si>
  <si>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</si>
  <si>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</si>
  <si>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</si>
  <si>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</si>
  <si>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</si>
  <si>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</si>
  <si>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</si>
  <si>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</si>
  <si>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</si>
  <si>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</si>
  <si>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</si>
  <si>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</si>
  <si>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</si>
  <si>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</si>
  <si>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</si>
  <si>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</si>
  <si>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</si>
  <si>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</si>
  <si>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</si>
  <si>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</si>
  <si>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</si>
  <si>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</si>
  <si>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</si>
  <si>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</si>
  <si>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</si>
  <si>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</si>
  <si>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</si>
  <si>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</si>
  <si>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</si>
  <si>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</si>
  <si>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</si>
  <si>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</si>
  <si>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</si>
  <si>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</si>
  <si>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</si>
  <si>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</si>
  <si>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</si>
  <si>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</si>
  <si>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</si>
  <si>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</si>
  <si>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</si>
  <si>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</si>
  <si>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</si>
  <si>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</si>
  <si>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</si>
  <si>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</si>
  <si>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</si>
  <si>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</si>
  <si>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</si>
  <si>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</si>
  <si>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</si>
  <si>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</si>
  <si>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</si>
  <si>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</si>
  <si>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</si>
  <si>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</si>
  <si>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</si>
  <si>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</si>
  <si>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</si>
  <si>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</si>
  <si>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</si>
  <si>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</si>
  <si>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</si>
  <si>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</si>
  <si>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</si>
  <si>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</si>
  <si>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</si>
  <si>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</si>
  <si>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</si>
  <si>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</si>
  <si>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</si>
  <si>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</si>
  <si>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</si>
  <si>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</si>
  <si>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</si>
  <si>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</si>
  <si>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</si>
  <si>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</si>
  <si>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</si>
  <si>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</si>
  <si>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</si>
  <si>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</si>
  <si>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</si>
  <si>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</si>
  <si>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</si>
  <si>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</si>
  <si>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</si>
  <si>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</si>
  <si>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</si>
  <si>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</si>
  <si>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</si>
  <si>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</si>
  <si>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</si>
  <si>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</si>
  <si>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</si>
  <si>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</si>
  <si>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</si>
  <si>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</si>
  <si>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</si>
  <si>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</si>
  <si>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</si>
  <si>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</si>
  <si>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</si>
  <si>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</si>
  <si>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</si>
  <si>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</si>
  <si>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</si>
  <si>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</si>
  <si>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</si>
  <si>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</si>
  <si>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</si>
  <si>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</si>
  <si>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</si>
  <si>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</si>
  <si>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</si>
  <si>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</si>
  <si>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</si>
  <si>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</si>
  <si>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</si>
  <si>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</si>
  <si>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</si>
  <si>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</si>
  <si>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</si>
  <si>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</si>
  <si>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</si>
  <si>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</si>
  <si>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</si>
  <si>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</si>
  <si>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</si>
  <si>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</si>
  <si>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</si>
  <si>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</si>
  <si>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</si>
  <si>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</si>
  <si>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</si>
  <si>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</si>
  <si>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</si>
  <si>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</si>
  <si>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</si>
  <si>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</si>
  <si>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</si>
  <si>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</si>
  <si>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</si>
  <si>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</si>
  <si>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</si>
  <si>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</si>
  <si>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</si>
  <si>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</si>
  <si>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</si>
  <si>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</si>
  <si>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</si>
  <si>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</si>
  <si>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</si>
  <si>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</si>
  <si>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</si>
  <si>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</si>
  <si>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</si>
  <si>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</si>
  <si>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</si>
  <si>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</si>
  <si>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</si>
  <si>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</si>
  <si>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</si>
  <si>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</si>
  <si>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</si>
  <si>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</si>
  <si>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</si>
  <si>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</si>
  <si>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</si>
  <si>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</si>
  <si>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</si>
  <si>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</si>
  <si>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</si>
  <si>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</si>
  <si>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</si>
  <si>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</si>
  <si>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</si>
  <si>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</si>
  <si>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</si>
  <si>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</si>
  <si>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</si>
  <si>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</si>
  <si>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</si>
  <si>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</si>
  <si>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</si>
  <si>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</si>
  <si>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</si>
  <si>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</si>
  <si>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</si>
  <si>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</si>
  <si>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</si>
  <si>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</si>
  <si>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</si>
  <si>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</si>
  <si>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</si>
  <si>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</si>
  <si>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</si>
  <si>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</si>
  <si>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</si>
  <si>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</si>
  <si>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</si>
  <si>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</si>
  <si>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</si>
  <si>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</si>
  <si>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</si>
  <si>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</si>
  <si>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</si>
  <si>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</si>
  <si>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</si>
  <si>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</si>
  <si>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</si>
  <si>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</si>
  <si>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</si>
  <si>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</si>
  <si>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</si>
  <si>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</si>
  <si>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</si>
  <si>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</si>
  <si>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</si>
  <si>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</si>
  <si>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</si>
  <si>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</si>
  <si>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</si>
  <si>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</si>
  <si>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</si>
  <si>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</si>
  <si>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</si>
  <si>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</si>
  <si>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</si>
  <si>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</si>
  <si>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</si>
  <si>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</si>
  <si>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</si>
  <si>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</si>
  <si>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</si>
  <si>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</si>
  <si>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</si>
  <si>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</si>
  <si>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</si>
  <si>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</si>
  <si>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</si>
  <si>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</si>
  <si>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</si>
  <si>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</si>
  <si>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</si>
  <si>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</si>
  <si>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</si>
  <si>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</si>
  <si>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</si>
  <si>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</si>
  <si>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</si>
  <si>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</si>
  <si>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</si>
  <si>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</si>
  <si>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</si>
  <si>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</si>
  <si>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</si>
  <si>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</si>
  <si>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</si>
  <si>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</si>
  <si>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</si>
  <si>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</si>
  <si>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</si>
  <si>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</si>
  <si>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</si>
  <si>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</si>
  <si>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</si>
  <si>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</si>
  <si>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</si>
  <si>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</si>
  <si>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</si>
  <si>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</si>
  <si>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</si>
  <si>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</si>
  <si>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</si>
  <si>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</si>
  <si>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</si>
  <si>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</si>
  <si>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</si>
  <si>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</si>
  <si>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</si>
  <si>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</si>
  <si>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</si>
  <si>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</si>
  <si>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</si>
  <si>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</si>
  <si>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</si>
  <si>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</si>
  <si>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</si>
  <si>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</si>
  <si>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</si>
  <si>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</si>
  <si>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</si>
  <si>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</si>
  <si>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</si>
  <si>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</si>
  <si>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</si>
  <si>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</si>
  <si>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</si>
  <si>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</si>
  <si>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</si>
  <si>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</si>
  <si>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</si>
  <si>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</si>
  <si>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</si>
  <si>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</si>
  <si>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</si>
  <si>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</si>
  <si>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</si>
  <si>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</si>
  <si>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</si>
  <si>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</si>
  <si>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</si>
  <si>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</si>
  <si>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</si>
  <si>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</si>
  <si>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</si>
  <si>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</si>
  <si>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</si>
  <si>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</si>
  <si>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</si>
  <si>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</si>
  <si>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</si>
  <si>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</si>
  <si>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</si>
  <si>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</si>
  <si>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</si>
  <si>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</si>
  <si>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</si>
  <si>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</si>
  <si>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</si>
  <si>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</si>
  <si>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</si>
  <si>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</si>
  <si>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</si>
  <si>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</si>
  <si>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</si>
  <si>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</si>
  <si>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</si>
  <si>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</si>
  <si>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</si>
  <si>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</si>
  <si>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</si>
  <si>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</si>
  <si>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</si>
  <si>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</si>
  <si>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</si>
  <si>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</si>
  <si>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</si>
  <si>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</si>
  <si>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</si>
  <si>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</si>
  <si>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</si>
  <si>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</si>
  <si>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</si>
  <si>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</si>
  <si>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</si>
  <si>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</si>
  <si>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</si>
  <si>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</si>
  <si>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</si>
  <si>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</si>
  <si>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</si>
  <si>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</si>
  <si>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</si>
  <si>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</si>
  <si>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</si>
  <si>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</si>
  <si>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</si>
  <si>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</si>
  <si>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</si>
  <si>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</si>
  <si>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</si>
  <si>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</si>
  <si>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</si>
  <si>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</si>
  <si>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</si>
  <si>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</si>
  <si>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</si>
  <si>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</si>
  <si>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</si>
  <si>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</si>
  <si>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</si>
  <si>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</si>
  <si>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</si>
  <si>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</si>
  <si>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</si>
  <si>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</si>
  <si>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</si>
  <si>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</si>
  <si>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</si>
  <si>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</si>
  <si>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</si>
  <si>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</si>
  <si>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</si>
  <si>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</si>
  <si>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</si>
  <si>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</si>
  <si>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</si>
  <si>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</si>
  <si>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</si>
  <si>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</si>
  <si>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</si>
  <si>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</si>
  <si>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</si>
  <si>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</si>
  <si>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</si>
  <si>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</si>
  <si>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</si>
  <si>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</si>
  <si>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</si>
  <si>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</si>
  <si>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</si>
  <si>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</si>
  <si>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</si>
  <si>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</si>
  <si>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</si>
  <si>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</si>
  <si>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</si>
  <si>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</si>
  <si>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</si>
  <si>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</si>
  <si>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</si>
  <si>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</si>
  <si>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</si>
  <si>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</si>
  <si>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</si>
  <si>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</si>
  <si>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</si>
  <si>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</si>
  <si>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</si>
  <si>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</si>
  <si>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</si>
  <si>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</si>
  <si>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</si>
  <si>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</si>
  <si>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</si>
  <si>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</si>
  <si>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</si>
  <si>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</si>
  <si>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</si>
  <si>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</si>
  <si>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</si>
  <si>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</si>
  <si>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</si>
  <si>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</si>
  <si>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</si>
  <si>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</si>
  <si>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</si>
  <si>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</si>
  <si>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</si>
  <si>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</si>
  <si>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</si>
  <si>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</si>
  <si>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</si>
  <si>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</si>
  <si>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</si>
  <si>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</si>
  <si>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</si>
  <si>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</si>
  <si>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</si>
  <si>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</si>
  <si>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</si>
  <si>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</si>
  <si>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</si>
  <si>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</si>
  <si>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</si>
  <si>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</si>
  <si>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</si>
  <si>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</si>
  <si>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</si>
  <si>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</si>
  <si>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</si>
  <si>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</si>
  <si>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</si>
  <si>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</si>
  <si>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</si>
  <si>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</si>
  <si>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</si>
  <si>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</si>
  <si>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</si>
  <si>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</si>
  <si>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</si>
  <si>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</si>
  <si>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</si>
  <si>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</si>
  <si>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</si>
  <si>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</si>
  <si>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</si>
  <si>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</si>
  <si>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</si>
  <si>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</si>
  <si>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</si>
  <si>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</si>
  <si>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</si>
  <si>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</si>
  <si>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</si>
  <si>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</si>
  <si>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</si>
  <si>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</si>
  <si>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</si>
  <si>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</si>
  <si>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</si>
  <si>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</si>
  <si>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</si>
  <si>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</si>
  <si>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</si>
  <si>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</si>
  <si>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</si>
  <si>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</si>
  <si>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</si>
  <si>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</si>
  <si>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</si>
  <si>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</si>
  <si>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</si>
  <si>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</si>
  <si>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</si>
  <si>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</si>
  <si>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</si>
  <si>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</si>
  <si>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</si>
  <si>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</si>
  <si>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</si>
  <si>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</si>
  <si>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</si>
  <si>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</si>
  <si>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</si>
  <si>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</si>
  <si>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</si>
  <si>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</si>
  <si>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</si>
  <si>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</si>
  <si>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</si>
  <si>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</si>
  <si>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</si>
  <si>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</si>
  <si>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</si>
  <si>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</si>
  <si>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</si>
  <si>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</si>
  <si>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</si>
  <si>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</si>
  <si>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</si>
  <si>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</si>
  <si>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</si>
  <si>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</si>
  <si>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</si>
  <si>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</si>
  <si>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</si>
  <si>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</si>
  <si>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</si>
  <si>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</si>
  <si>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</si>
  <si>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</si>
  <si>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</si>
  <si>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</si>
  <si>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</si>
  <si>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</si>
  <si>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</si>
  <si>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</si>
  <si>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</si>
  <si>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</si>
  <si>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</si>
  <si>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</si>
  <si>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</si>
  <si>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</si>
  <si>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</si>
  <si>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</si>
  <si>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</si>
  <si>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</si>
  <si>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</si>
  <si>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</si>
  <si>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</si>
  <si>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</si>
  <si>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</si>
  <si>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</si>
  <si>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</si>
  <si>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</si>
  <si>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</si>
  <si>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</si>
  <si>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</si>
  <si>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</si>
  <si>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</si>
  <si>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</si>
  <si>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</si>
  <si>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</si>
  <si>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</si>
  <si>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</si>
  <si>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</si>
  <si>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</si>
  <si>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</si>
  <si>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</si>
  <si>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</si>
  <si>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</si>
  <si>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</si>
  <si>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</si>
  <si>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</si>
  <si>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</si>
  <si>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</si>
  <si>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</si>
  <si>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</si>
  <si>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</si>
  <si>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</si>
  <si>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</si>
  <si>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</si>
  <si>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</si>
  <si>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</si>
  <si>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</si>
  <si>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</si>
  <si>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</si>
  <si>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</si>
  <si>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</si>
  <si>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</si>
  <si>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</si>
  <si>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</si>
  <si>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</si>
  <si>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</si>
  <si>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</si>
  <si>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</si>
  <si>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</si>
  <si>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</si>
  <si>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</si>
  <si>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</si>
  <si>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</si>
  <si>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</si>
  <si>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</si>
  <si>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</si>
  <si>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</si>
  <si>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</si>
  <si>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</si>
  <si>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</si>
  <si>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</si>
  <si>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</si>
  <si>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</si>
  <si>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</si>
  <si>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</si>
  <si>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</si>
  <si>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</si>
  <si>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</si>
  <si>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</si>
  <si>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</si>
  <si>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</si>
  <si>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</si>
  <si>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</si>
  <si>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</si>
  <si>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</si>
  <si>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</si>
  <si>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</si>
  <si>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</si>
  <si>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</si>
  <si>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</si>
  <si>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</si>
  <si>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</si>
  <si>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</si>
  <si>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</si>
  <si>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</si>
  <si>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</si>
  <si>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</si>
  <si>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</si>
  <si>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</si>
  <si>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</si>
  <si>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</si>
  <si>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</si>
  <si>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</si>
  <si>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</si>
  <si>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</si>
  <si>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</si>
  <si>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</si>
  <si>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</si>
  <si>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</si>
  <si>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</si>
  <si>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</si>
  <si>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</si>
  <si>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</si>
  <si>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</si>
  <si>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</si>
  <si>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</si>
  <si>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</si>
  <si>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</si>
  <si>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</si>
  <si>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</si>
  <si>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</si>
  <si>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</si>
  <si>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</si>
  <si>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</si>
  <si>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</si>
  <si>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</si>
  <si>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</si>
  <si>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</si>
  <si>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</si>
  <si>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</si>
  <si>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</si>
  <si>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</si>
  <si>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</si>
  <si>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</si>
  <si>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</si>
  <si>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</si>
  <si>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</si>
  <si>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</si>
  <si>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</si>
  <si>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</si>
  <si>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</si>
  <si>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</si>
  <si>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</si>
  <si>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</si>
  <si>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</si>
  <si>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</si>
  <si>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</si>
  <si>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</si>
  <si>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</si>
  <si>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</si>
  <si>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</si>
  <si>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</si>
  <si>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</si>
  <si>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</si>
  <si>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</si>
  <si>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</si>
  <si>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</si>
  <si>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</si>
  <si>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</si>
  <si>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</si>
  <si>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</si>
  <si>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</si>
  <si>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</si>
  <si>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</si>
  <si>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</si>
  <si>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</si>
  <si>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</si>
  <si>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</si>
  <si>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</si>
  <si>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</si>
  <si>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</si>
  <si>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</si>
  <si>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</si>
  <si>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</si>
  <si>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</si>
  <si>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</si>
  <si>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</si>
  <si>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</si>
  <si>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</si>
  <si>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</si>
  <si>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</si>
  <si>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</si>
  <si>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</si>
  <si>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</si>
  <si>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</si>
  <si>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</si>
  <si>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</si>
  <si>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</si>
  <si>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</si>
  <si>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</si>
  <si>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</si>
  <si>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</si>
  <si>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</si>
  <si>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</si>
  <si>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</si>
  <si>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</si>
  <si>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</si>
  <si>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</si>
  <si>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</si>
  <si>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</si>
  <si>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</si>
  <si>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</si>
  <si>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</si>
  <si>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</si>
  <si>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</si>
  <si>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</si>
  <si>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</si>
  <si>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</si>
  <si>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</si>
  <si>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</si>
  <si>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</si>
  <si>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</si>
  <si>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</si>
  <si>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</si>
  <si>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</si>
  <si>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</si>
  <si>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</si>
  <si>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</si>
  <si>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</si>
  <si>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</si>
  <si>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</si>
  <si>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</si>
  <si>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</si>
  <si>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</si>
  <si>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</si>
  <si>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</si>
  <si>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</si>
  <si>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</si>
  <si>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</si>
  <si>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</si>
  <si>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</si>
  <si>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</si>
  <si>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</si>
  <si>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</si>
  <si>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</si>
  <si>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</si>
  <si>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</si>
  <si>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</si>
  <si>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</si>
  <si>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</si>
  <si>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</si>
  <si>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</si>
  <si>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</si>
  <si>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</si>
  <si>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</si>
  <si>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</si>
  <si>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</si>
  <si>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</si>
  <si>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</si>
  <si>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</si>
  <si>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</si>
  <si>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</si>
  <si>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</si>
  <si>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</si>
  <si>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</si>
  <si>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</si>
  <si>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</si>
  <si>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</si>
  <si>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</si>
  <si>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</si>
  <si>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</si>
  <si>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</si>
  <si>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</si>
  <si>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</si>
  <si>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</si>
  <si>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</si>
  <si>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</si>
  <si>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</si>
  <si>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</si>
  <si>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</si>
  <si>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</si>
  <si>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</si>
  <si>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</si>
  <si>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</si>
  <si>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</si>
  <si>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</si>
  <si>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</si>
  <si>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</si>
  <si>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</si>
  <si>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</si>
  <si>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</si>
  <si>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</si>
  <si>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</si>
  <si>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</si>
  <si>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</si>
  <si>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</si>
  <si>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</si>
  <si>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</si>
  <si>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</si>
  <si>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</si>
  <si>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</si>
  <si>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</si>
  <si>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</si>
  <si>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</si>
  <si>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</si>
  <si>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</si>
  <si>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</si>
  <si>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</si>
  <si>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</si>
  <si>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</si>
  <si>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</si>
  <si>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</si>
  <si>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</si>
  <si>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</si>
  <si>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</si>
  <si>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</si>
  <si>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</si>
  <si>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</si>
  <si>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</si>
  <si>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</si>
  <si>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</si>
  <si>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</si>
  <si>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</si>
  <si>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</si>
  <si>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</si>
  <si>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</si>
  <si>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</si>
  <si>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</si>
  <si>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</si>
  <si>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</si>
  <si>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</si>
  <si>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</si>
  <si>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</si>
  <si>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</si>
  <si>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</si>
  <si>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</si>
  <si>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</si>
  <si>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</si>
  <si>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</si>
  <si>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</si>
  <si>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</si>
  <si>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</si>
  <si>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</si>
  <si>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</si>
  <si>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</si>
  <si>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</si>
  <si>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</si>
  <si>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</si>
  <si>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</si>
  <si>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</si>
  <si>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</si>
  <si>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</si>
  <si>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</si>
  <si>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</si>
  <si>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</si>
  <si>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</si>
  <si>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</si>
  <si>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</si>
  <si>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</si>
  <si>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</si>
  <si>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</si>
  <si>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</si>
  <si>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</si>
  <si>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</si>
  <si>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</si>
  <si>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</si>
  <si>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</si>
  <si>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</si>
  <si>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</si>
  <si>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</si>
  <si>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</si>
  <si>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</si>
  <si>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</si>
  <si>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</si>
  <si>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</si>
  <si>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</si>
  <si>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</si>
  <si>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</si>
  <si>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</si>
  <si>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</si>
  <si>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</si>
  <si>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</si>
  <si>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</si>
  <si>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</si>
  <si>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</si>
  <si>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</si>
  <si>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</si>
  <si>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</si>
  <si>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</si>
  <si>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</si>
  <si>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</si>
  <si>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</si>
  <si>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</si>
  <si>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</si>
  <si>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</si>
  <si>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</si>
  <si>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</si>
  <si>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</si>
  <si>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</si>
  <si>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</si>
  <si>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</si>
  <si>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</si>
  <si>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</si>
  <si>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</si>
  <si>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</si>
  <si>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</si>
  <si>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</si>
  <si>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</si>
  <si>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</si>
  <si>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</si>
  <si>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</si>
  <si>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</si>
  <si>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</si>
  <si>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</si>
  <si>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</si>
  <si>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</si>
  <si>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</si>
  <si>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</si>
  <si>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</si>
  <si>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</si>
  <si>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</si>
  <si>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</si>
  <si>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</si>
  <si>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</si>
  <si>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</si>
  <si>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</si>
  <si>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</si>
  <si>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</si>
  <si>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</si>
  <si>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</si>
  <si>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</si>
  <si>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</si>
  <si>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</si>
  <si>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</si>
  <si>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</si>
  <si>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</si>
  <si>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</si>
  <si>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</si>
  <si>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</si>
  <si>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</si>
  <si>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</si>
  <si>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</si>
  <si>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</si>
  <si>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</si>
  <si>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</si>
  <si>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</si>
  <si>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</si>
  <si>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</si>
  <si>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</si>
  <si>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</si>
  <si>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</si>
  <si>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</si>
  <si>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</si>
  <si>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</si>
  <si>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</si>
  <si>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</si>
  <si>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</si>
  <si>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</si>
  <si>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</si>
  <si>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</si>
  <si>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</si>
  <si>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</si>
  <si>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</si>
  <si>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</si>
  <si>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</si>
  <si>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</si>
  <si>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</si>
  <si>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</si>
  <si>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</si>
  <si>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</si>
  <si>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</si>
  <si>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</si>
  <si>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</si>
  <si>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</si>
  <si>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</si>
  <si>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</si>
  <si>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</si>
  <si>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</si>
  <si>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</si>
  <si>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</si>
  <si>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</si>
  <si>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</si>
  <si>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</si>
  <si>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</si>
  <si>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</si>
  <si>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</si>
  <si>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</si>
  <si>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</si>
  <si>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</si>
  <si>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</si>
  <si>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</si>
  <si>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</si>
  <si>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</si>
  <si>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</si>
  <si>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</si>
  <si>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</si>
  <si>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</si>
  <si>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</si>
  <si>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</si>
  <si>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</si>
  <si>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</si>
  <si>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</si>
  <si>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</si>
  <si>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</si>
  <si>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</si>
  <si>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</si>
  <si>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</si>
  <si>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</si>
  <si>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</si>
  <si>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</si>
  <si>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</si>
  <si>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</si>
  <si>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</si>
  <si>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</si>
  <si>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</si>
  <si>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</si>
  <si>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</si>
  <si>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</si>
  <si>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</si>
  <si>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</si>
  <si>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</si>
  <si>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</si>
  <si>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</si>
  <si>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</si>
  <si>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</si>
  <si>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</si>
  <si>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</si>
  <si>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</si>
  <si>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</si>
  <si>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</si>
  <si>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</si>
  <si>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</si>
  <si>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</si>
  <si>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</si>
  <si>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</si>
  <si>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</si>
  <si>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</si>
  <si>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</si>
  <si>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</si>
  <si>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</si>
  <si>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</si>
  <si>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</si>
  <si>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</si>
  <si>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</si>
  <si>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</si>
  <si>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</si>
  <si>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</si>
  <si>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</si>
  <si>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</si>
  <si>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</si>
  <si>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</si>
  <si>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</si>
  <si>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</si>
  <si>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</si>
  <si>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</si>
  <si>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</si>
  <si>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</si>
  <si>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</si>
  <si>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</si>
  <si>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</si>
  <si>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</si>
  <si>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</si>
  <si>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</si>
  <si>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</si>
  <si>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</si>
  <si>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</si>
  <si>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</si>
  <si>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</si>
  <si>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</si>
  <si>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</si>
  <si>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</si>
  <si>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</si>
  <si>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</si>
  <si>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</si>
  <si>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</si>
  <si>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</si>
  <si>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</si>
  <si>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</si>
  <si>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</si>
  <si>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</si>
  <si>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</si>
  <si>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</si>
  <si>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</si>
  <si>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</si>
  <si>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</si>
  <si>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</si>
  <si>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</si>
  <si>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</si>
  <si>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</si>
  <si>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</si>
  <si>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</si>
  <si>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</si>
  <si>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</si>
  <si>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</si>
  <si>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</si>
  <si>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</si>
  <si>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</si>
  <si>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</si>
  <si>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</si>
  <si>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</si>
  <si>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</si>
  <si>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</si>
  <si>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</si>
  <si>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</si>
  <si>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</si>
  <si>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</si>
  <si>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</si>
  <si>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</si>
  <si>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</si>
  <si>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</si>
  <si>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</si>
  <si>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</si>
  <si>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</si>
  <si>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</si>
  <si>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</si>
  <si>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</si>
  <si>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</si>
  <si>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</si>
  <si>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</si>
  <si>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</si>
  <si>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</si>
  <si>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</si>
  <si>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</si>
  <si>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</si>
  <si>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</si>
  <si>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</si>
  <si>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</si>
  <si>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</si>
  <si>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</si>
  <si>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</si>
  <si>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</si>
  <si>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</si>
  <si>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</si>
  <si>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</si>
  <si>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</si>
  <si>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</si>
  <si>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</si>
  <si>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</si>
  <si>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</si>
  <si>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</si>
  <si>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</si>
  <si>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</si>
  <si>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</si>
  <si>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</si>
  <si>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</si>
  <si>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</si>
  <si>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</si>
  <si>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</si>
  <si>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</si>
  <si>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</si>
  <si>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</si>
  <si>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</si>
  <si>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</si>
  <si>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</si>
  <si>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</si>
  <si>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</si>
  <si>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</si>
  <si>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</si>
  <si>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</si>
  <si>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</si>
  <si>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</si>
  <si>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</si>
  <si>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</si>
  <si>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</si>
  <si>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</si>
  <si>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</si>
  <si>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</si>
  <si>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</si>
  <si>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</si>
  <si>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</si>
  <si>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</si>
  <si>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</si>
  <si>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</si>
  <si>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</si>
  <si>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</si>
  <si>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</si>
  <si>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</si>
  <si>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</si>
  <si>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</si>
  <si>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</si>
  <si>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</si>
  <si>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</si>
  <si>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</si>
  <si>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</si>
  <si>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</si>
  <si>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</si>
  <si>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</si>
  <si>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</si>
  <si>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</si>
  <si>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</si>
  <si>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</si>
  <si>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</si>
  <si>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</si>
  <si>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</si>
  <si>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</si>
  <si>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</si>
  <si>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</si>
  <si>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</si>
  <si>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</si>
  <si>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</si>
  <si>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</si>
  <si>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</si>
  <si>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</si>
  <si>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</si>
  <si>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</si>
  <si>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</si>
  <si>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</si>
  <si>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</si>
  <si>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</si>
  <si>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</si>
  <si>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</si>
  <si>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</si>
  <si>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</si>
  <si>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</si>
  <si>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</si>
  <si>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</si>
  <si>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</si>
  <si>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</si>
  <si>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</si>
  <si>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</si>
  <si>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</si>
  <si>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</si>
  <si>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</si>
  <si>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</si>
  <si>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</si>
  <si>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</si>
  <si>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</si>
  <si>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</si>
  <si>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</si>
  <si>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</si>
  <si>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</si>
  <si>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</si>
  <si>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</si>
  <si>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</si>
  <si>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</si>
  <si>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</si>
  <si>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</si>
  <si>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</si>
  <si>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</si>
  <si>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</si>
  <si>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</si>
  <si>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</si>
  <si>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</si>
  <si>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</si>
  <si>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</si>
  <si>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</si>
  <si>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</si>
  <si>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</si>
  <si>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</si>
  <si>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</si>
  <si>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</si>
  <si>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</si>
  <si>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</si>
  <si>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</si>
  <si>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</si>
  <si>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</si>
  <si>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</si>
  <si>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</si>
  <si>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</si>
  <si>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</si>
  <si>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</si>
  <si>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</si>
  <si>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</si>
  <si>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</si>
  <si>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</si>
  <si>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</si>
  <si>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</si>
  <si>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</si>
  <si>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</si>
  <si>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</si>
  <si>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</si>
  <si>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</si>
  <si>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</si>
  <si>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</si>
  <si>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</si>
  <si>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</si>
  <si>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</si>
  <si>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</si>
  <si>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</si>
  <si>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</si>
  <si>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</si>
  <si>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</si>
  <si>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</si>
  <si>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</si>
  <si>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</si>
  <si>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</si>
  <si>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</si>
  <si>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</si>
  <si>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</si>
  <si>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</si>
  <si>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</si>
  <si>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</si>
  <si>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</si>
  <si>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</si>
  <si>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</si>
  <si>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</si>
  <si>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</si>
  <si>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</si>
  <si>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</si>
  <si>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</si>
  <si>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</si>
  <si>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</si>
  <si>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</si>
  <si>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</si>
  <si>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</si>
  <si>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</si>
  <si>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</si>
  <si>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</si>
  <si>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</si>
  <si>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</si>
  <si>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</si>
  <si>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</si>
  <si>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</si>
  <si>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</si>
  <si>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</si>
  <si>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</si>
  <si>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</si>
  <si>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</si>
  <si>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</si>
  <si>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</si>
  <si>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</si>
  <si>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</si>
  <si>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</si>
  <si>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</si>
  <si>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</si>
  <si>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</si>
  <si>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</si>
  <si>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</si>
  <si>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</si>
  <si>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</si>
  <si>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</si>
  <si>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</si>
  <si>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</si>
  <si>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</si>
  <si>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</si>
  <si>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</si>
  <si>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</si>
  <si>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</si>
  <si>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</si>
  <si>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</si>
  <si>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</si>
  <si>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</si>
  <si>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</si>
  <si>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</si>
  <si>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</si>
  <si>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</si>
  <si>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</si>
  <si>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</si>
  <si>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</si>
  <si>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</si>
  <si>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</si>
  <si>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</si>
  <si>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</si>
  <si>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</si>
  <si>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</si>
  <si>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</si>
  <si>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</si>
  <si>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</si>
  <si>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</si>
  <si>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</si>
  <si>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</si>
  <si>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</si>
  <si>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</si>
  <si>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</si>
  <si>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</si>
  <si>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</si>
  <si>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</si>
  <si>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</si>
  <si>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</si>
  <si>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</si>
  <si>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</si>
  <si>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</si>
  <si>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</si>
  <si>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</si>
  <si>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</si>
  <si>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</si>
  <si>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</si>
  <si>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</si>
  <si>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</si>
  <si>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</si>
  <si>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</si>
  <si>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</si>
  <si>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</si>
  <si>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</si>
  <si>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</si>
  <si>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</si>
  <si>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</si>
  <si>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</si>
  <si>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</si>
  <si>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</si>
  <si>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</si>
  <si>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</si>
  <si>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</si>
  <si>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</si>
  <si>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</si>
  <si>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</si>
  <si>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</si>
  <si>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</si>
  <si>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</si>
  <si>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</si>
  <si>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</si>
  <si>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</si>
  <si>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</si>
  <si>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</si>
  <si>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</si>
  <si>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</si>
  <si>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</si>
  <si>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</si>
  <si>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</si>
  <si>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</si>
  <si>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</si>
  <si>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</si>
  <si>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</si>
  <si>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</si>
  <si>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</si>
  <si>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</si>
  <si>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</si>
  <si>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</si>
  <si>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</si>
  <si>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</si>
  <si>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</si>
  <si>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</si>
  <si>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</si>
  <si>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</si>
  <si>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</si>
  <si>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</si>
  <si>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</si>
  <si>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</si>
  <si>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</si>
  <si>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</si>
  <si>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</si>
  <si>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</si>
  <si>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</si>
  <si>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</si>
  <si>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</si>
  <si>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</si>
  <si>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</si>
  <si>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</si>
  <si>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</si>
  <si>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</si>
  <si>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</si>
  <si>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</si>
  <si>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</si>
  <si>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</si>
  <si>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</si>
  <si>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</si>
  <si>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</si>
  <si>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</si>
  <si>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</si>
  <si>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</si>
  <si>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</si>
  <si>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</si>
  <si>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</si>
  <si>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</si>
  <si>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</si>
  <si>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</si>
  <si>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</si>
  <si>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</si>
  <si>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</si>
  <si>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</si>
  <si>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</si>
  <si>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</si>
  <si>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</si>
  <si>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</si>
  <si>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</si>
  <si>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</si>
  <si>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</si>
  <si>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</si>
  <si>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</si>
  <si>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</si>
  <si>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</si>
  <si>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</si>
  <si>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</si>
  <si>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</si>
  <si>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</si>
  <si>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</si>
  <si>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</si>
  <si>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</si>
  <si>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</si>
  <si>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</si>
  <si>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</si>
  <si>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</si>
  <si>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</si>
  <si>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</si>
  <si>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</si>
  <si>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</si>
  <si>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</si>
  <si>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</si>
  <si>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</si>
  <si>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</si>
  <si>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</si>
  <si>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</si>
  <si>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</si>
  <si>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</si>
  <si>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</si>
  <si>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</si>
  <si>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</si>
  <si>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</si>
  <si>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</si>
  <si>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</si>
  <si>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</si>
  <si>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</si>
  <si>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</si>
  <si>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</si>
  <si>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</si>
  <si>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</si>
  <si>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</si>
  <si>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</si>
  <si>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</si>
  <si>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</si>
  <si>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</si>
  <si>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</si>
  <si>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</si>
  <si>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</si>
  <si>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</si>
  <si>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</si>
  <si>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</si>
  <si>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</si>
  <si>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</si>
  <si>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</si>
  <si>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</si>
  <si>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</si>
  <si>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</si>
  <si>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</si>
  <si>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</si>
  <si>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</si>
  <si>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</si>
  <si>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</si>
  <si>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</si>
  <si>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</si>
  <si>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</si>
  <si>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</si>
  <si>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</si>
  <si>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</si>
  <si>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</si>
  <si>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</si>
  <si>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</si>
  <si>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</si>
  <si>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</si>
  <si>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</si>
  <si>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</si>
  <si>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</si>
  <si>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</si>
  <si>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</si>
  <si>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</si>
  <si>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</si>
  <si>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</si>
  <si>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</si>
  <si>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</si>
  <si>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</si>
  <si>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</si>
  <si>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</si>
  <si>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</si>
  <si>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</si>
  <si>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</si>
  <si>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</si>
  <si>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</si>
  <si>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</si>
  <si>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</si>
  <si>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</si>
  <si>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</si>
  <si>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</si>
  <si>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</si>
  <si>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</si>
  <si>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</si>
  <si>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</si>
  <si>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</si>
  <si>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</si>
  <si>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</si>
  <si>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</si>
  <si>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</si>
  <si>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</si>
  <si>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</si>
  <si>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</si>
  <si>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</si>
  <si>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</si>
  <si>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</si>
  <si>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</si>
  <si>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</si>
  <si>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</si>
  <si>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</si>
  <si>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</si>
  <si>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</si>
  <si>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</si>
  <si>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</si>
  <si>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</si>
  <si>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</si>
  <si>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</si>
  <si>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</si>
  <si>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</si>
  <si>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</si>
  <si>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</si>
  <si>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</si>
  <si>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</si>
  <si>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</si>
  <si>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</si>
  <si>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</si>
  <si>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</si>
  <si>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</si>
  <si>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</si>
  <si>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</si>
  <si>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</si>
  <si>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</si>
  <si>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</si>
  <si>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</si>
  <si>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</si>
  <si>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</si>
  <si>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</si>
  <si>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</si>
  <si>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</si>
  <si>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</si>
  <si>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</si>
  <si>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</si>
  <si>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</si>
  <si>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</si>
  <si>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</si>
  <si>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</si>
  <si>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</si>
  <si>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</si>
  <si>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</si>
  <si>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</si>
  <si>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</si>
  <si>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</si>
  <si>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</si>
  <si>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</si>
  <si>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</si>
  <si>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</si>
  <si>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</si>
  <si>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</si>
  <si>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</si>
  <si>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</si>
  <si>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</si>
  <si>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</si>
  <si>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</si>
  <si>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</si>
  <si>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</si>
  <si>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</si>
  <si>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</si>
  <si>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</si>
  <si>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</si>
  <si>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</si>
  <si>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</si>
  <si>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</si>
  <si>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</si>
  <si>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</si>
  <si>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</si>
  <si>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</si>
  <si>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</si>
  <si>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</si>
  <si>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</si>
  <si>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</si>
  <si>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</si>
  <si>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</si>
  <si>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</si>
  <si>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</si>
  <si>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</si>
  <si>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</si>
  <si>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</si>
  <si>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</si>
  <si>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</si>
  <si>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</si>
  <si>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</si>
  <si>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</si>
  <si>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</si>
  <si>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</si>
  <si>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</si>
  <si>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</si>
  <si>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</si>
  <si>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</si>
  <si>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</si>
  <si>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</si>
  <si>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</si>
  <si>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</si>
  <si>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</si>
  <si>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</si>
  <si>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</si>
  <si>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</si>
  <si>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</si>
  <si>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</si>
  <si>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</si>
  <si>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</si>
  <si>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</si>
  <si>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</si>
  <si>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</si>
  <si>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</si>
  <si>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</si>
  <si>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</si>
  <si>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</si>
  <si>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</si>
  <si>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</si>
  <si>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</si>
  <si>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</si>
  <si>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</si>
  <si>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</si>
  <si>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</si>
  <si>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</si>
  <si>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</si>
  <si>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</si>
  <si>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</si>
  <si>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</si>
  <si>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</si>
  <si>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</si>
  <si>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</si>
  <si>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</si>
  <si>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</si>
  <si>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</si>
  <si>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</si>
  <si>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</si>
  <si>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</si>
  <si>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</si>
  <si>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</si>
  <si>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</si>
  <si>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</si>
  <si>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</si>
  <si>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</si>
  <si>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</si>
  <si>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</si>
  <si>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</si>
  <si>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</si>
  <si>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</si>
  <si>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</si>
  <si>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</si>
  <si>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</si>
  <si>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</si>
  <si>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</si>
  <si>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</si>
  <si>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</si>
  <si>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</si>
  <si>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</si>
  <si>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</si>
  <si>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</si>
  <si>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</si>
  <si>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</si>
  <si>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</si>
  <si>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</si>
  <si>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</si>
  <si>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</si>
  <si>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</si>
  <si>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</si>
  <si>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</si>
  <si>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</si>
  <si>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</si>
  <si>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</si>
  <si>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</si>
  <si>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</si>
  <si>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</si>
  <si>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</si>
  <si>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</si>
  <si>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</si>
  <si>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</si>
  <si>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</si>
  <si>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</si>
  <si>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</si>
  <si>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</si>
  <si>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</si>
  <si>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</si>
  <si>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</si>
  <si>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</si>
  <si>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</si>
  <si>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</si>
  <si>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</si>
  <si>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</si>
  <si>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</si>
  <si>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</si>
  <si>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</si>
  <si>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</si>
  <si>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</si>
  <si>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</si>
  <si>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</si>
  <si>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</si>
  <si>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</si>
  <si>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</si>
  <si>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</si>
  <si>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</si>
  <si>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</si>
  <si>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</si>
  <si>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</si>
  <si>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</si>
  <si>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</si>
  <si>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</si>
  <si>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</si>
  <si>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</si>
  <si>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</si>
  <si>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</si>
  <si>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</si>
  <si>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</si>
  <si>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</si>
  <si>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</si>
  <si>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</si>
  <si>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</si>
  <si>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</si>
  <si>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</si>
  <si>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</si>
  <si>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</si>
  <si>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</si>
  <si>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</si>
  <si>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</si>
  <si>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</si>
  <si>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</si>
  <si>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</si>
  <si>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</si>
  <si>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</si>
  <si>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</si>
  <si>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</si>
  <si>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</si>
  <si>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</si>
  <si>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</si>
  <si>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</si>
  <si>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</si>
  <si>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</si>
  <si>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</si>
  <si>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</si>
  <si>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</si>
  <si>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</si>
  <si>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</si>
  <si>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</si>
  <si>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</si>
  <si>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</si>
  <si>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</si>
  <si>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</si>
  <si>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</si>
  <si>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</si>
  <si>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</si>
  <si>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</si>
  <si>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</si>
  <si>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</si>
  <si>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</si>
  <si>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</si>
  <si>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</si>
  <si>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</si>
  <si>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</si>
  <si>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</si>
  <si>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</si>
  <si>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</si>
  <si>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</si>
  <si>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</si>
  <si>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</si>
  <si>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</si>
  <si>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</si>
  <si>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</si>
  <si>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</si>
  <si>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</si>
  <si>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</si>
  <si>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</si>
  <si>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</si>
  <si>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</si>
  <si>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</si>
  <si>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</si>
  <si>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</si>
  <si>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</si>
  <si>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</si>
  <si>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</si>
  <si>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</si>
  <si>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</si>
  <si>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</si>
  <si>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</si>
  <si>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</si>
  <si>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</si>
  <si>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</si>
  <si>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</si>
  <si>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</si>
  <si>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</si>
  <si>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</si>
  <si>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</si>
  <si>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</si>
  <si>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</si>
  <si>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</si>
  <si>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</si>
  <si>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</si>
  <si>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</si>
  <si>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</si>
  <si>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</si>
  <si>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</si>
  <si>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</si>
  <si>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</si>
  <si>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</si>
  <si>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</si>
  <si>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</si>
  <si>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</si>
  <si>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</si>
  <si>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</si>
  <si>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</si>
  <si>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</si>
  <si>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</si>
  <si>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</si>
  <si>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</si>
  <si>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</si>
  <si>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</si>
  <si>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</si>
  <si>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</si>
  <si>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</si>
  <si>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</si>
  <si>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</si>
  <si>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</si>
  <si>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</si>
  <si>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</si>
  <si>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</si>
  <si>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</si>
  <si>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</si>
  <si>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</si>
  <si>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</si>
  <si>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</si>
  <si>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</si>
  <si>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</si>
  <si>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</si>
  <si>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</si>
  <si>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</si>
  <si>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</si>
  <si>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</si>
  <si>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</si>
  <si>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</si>
  <si>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</si>
  <si>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</si>
  <si>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</si>
  <si>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</si>
  <si>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</si>
  <si>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</si>
  <si>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</si>
  <si>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</si>
  <si>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</si>
  <si>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</si>
  <si>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</si>
  <si>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</si>
  <si>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</si>
  <si>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</si>
  <si>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</si>
  <si>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</si>
  <si>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</si>
  <si>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</si>
  <si>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</si>
  <si>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</si>
  <si>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</si>
  <si>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</si>
  <si>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</si>
  <si>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</si>
  <si>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</si>
  <si>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</si>
  <si>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</si>
  <si>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</si>
  <si>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</si>
  <si>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</si>
  <si>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</si>
  <si>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</si>
  <si>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</si>
  <si>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</si>
  <si>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</si>
  <si>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</si>
  <si>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</si>
  <si>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</si>
  <si>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</si>
  <si>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</si>
  <si>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</si>
  <si>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</si>
  <si>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</si>
  <si>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</si>
  <si>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</si>
  <si>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</si>
  <si>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</si>
  <si>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</si>
  <si>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</si>
  <si>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</si>
  <si>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</si>
  <si>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</si>
  <si>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</si>
  <si>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</si>
  <si>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</si>
  <si>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</si>
  <si>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</si>
  <si>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</si>
  <si>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</si>
  <si>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</si>
  <si>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</si>
  <si>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</si>
  <si>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</si>
  <si>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</si>
  <si>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</si>
  <si>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</si>
  <si>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</si>
  <si>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</si>
  <si>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</si>
  <si>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</si>
  <si>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</si>
  <si>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</si>
  <si>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</si>
  <si>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</si>
  <si>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</si>
  <si>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</si>
  <si>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</si>
  <si>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</si>
  <si>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</si>
  <si>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</si>
  <si>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</si>
  <si>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</si>
  <si>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</si>
  <si>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</si>
  <si>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</si>
  <si>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</si>
  <si>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</si>
  <si>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</si>
  <si>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</si>
  <si>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</si>
  <si>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</si>
  <si>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</si>
  <si>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</si>
  <si>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</si>
  <si>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</si>
  <si>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</si>
  <si>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</si>
  <si>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</si>
  <si>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</si>
  <si>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</si>
  <si>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</si>
  <si>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</si>
  <si>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</si>
  <si>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</si>
  <si>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</si>
  <si>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</si>
  <si>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</si>
  <si>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</si>
  <si>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</si>
  <si>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</si>
  <si>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</si>
  <si>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</si>
  <si>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</si>
  <si>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</si>
  <si>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</si>
  <si>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</si>
  <si>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</si>
  <si>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</si>
  <si>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</si>
  <si>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</si>
  <si>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</si>
  <si>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</si>
  <si>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</si>
  <si>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</si>
  <si>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</si>
  <si>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</si>
  <si>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</si>
  <si>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</si>
  <si>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</si>
  <si>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</si>
  <si>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</si>
  <si>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</si>
  <si>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</si>
  <si>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</si>
  <si>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</si>
  <si>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</si>
  <si>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</si>
  <si>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</si>
  <si>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</si>
  <si>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</si>
  <si>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</si>
  <si>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</si>
  <si>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</si>
  <si>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</si>
  <si>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</si>
  <si>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</si>
  <si>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</si>
  <si>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</si>
  <si>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</si>
  <si>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</si>
  <si>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</si>
  <si>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</si>
  <si>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</si>
  <si>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</si>
  <si>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</si>
  <si>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</si>
  <si>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</si>
  <si>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</si>
  <si>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</si>
  <si>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</si>
  <si>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</si>
  <si>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</si>
  <si>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</si>
  <si>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</si>
  <si>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</si>
  <si>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</si>
  <si>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</si>
  <si>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</si>
  <si>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</si>
  <si>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</si>
  <si>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</si>
  <si>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</si>
  <si>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</si>
  <si>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</si>
  <si>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</si>
  <si>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</si>
  <si>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</si>
  <si>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</si>
  <si>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</si>
  <si>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</si>
  <si>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</si>
  <si>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</si>
  <si>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</si>
  <si>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</si>
  <si>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</si>
  <si>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</si>
  <si>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</si>
  <si>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</si>
  <si>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</si>
  <si>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</si>
  <si>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</si>
  <si>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</si>
  <si>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</si>
  <si>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</si>
  <si>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</si>
  <si>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</si>
  <si>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</si>
  <si>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</si>
  <si>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</si>
  <si>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</si>
  <si>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</si>
  <si>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</si>
  <si>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</si>
  <si>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</si>
  <si>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</si>
  <si>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</si>
  <si>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</si>
  <si>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</si>
  <si>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</si>
  <si>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</si>
  <si>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</si>
  <si>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</si>
  <si>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</si>
  <si>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</si>
  <si>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</si>
  <si>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</si>
  <si>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</si>
  <si>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</si>
  <si>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</si>
  <si>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</si>
  <si>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</si>
  <si>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</si>
  <si>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</si>
  <si>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</si>
  <si>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</si>
  <si>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</si>
  <si>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</si>
  <si>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</si>
  <si>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</si>
  <si>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</si>
  <si>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</si>
  <si>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</si>
  <si>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</si>
  <si>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</si>
  <si>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</si>
  <si>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</si>
  <si>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</si>
  <si>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</si>
  <si>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</si>
  <si>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</si>
  <si>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</si>
  <si>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</si>
  <si>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</si>
  <si>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</si>
  <si>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</si>
  <si>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</si>
  <si>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</si>
  <si>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</si>
  <si>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</si>
  <si>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</si>
  <si>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</si>
  <si>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</si>
  <si>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</si>
  <si>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</si>
  <si>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</si>
  <si>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</si>
  <si>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</si>
  <si>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</si>
  <si>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</si>
  <si>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</si>
  <si>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</si>
  <si>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</si>
  <si>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</si>
  <si>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</si>
  <si>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</si>
  <si>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</si>
  <si>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</si>
  <si>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</si>
  <si>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</si>
  <si>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</si>
  <si>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</si>
  <si>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</si>
  <si>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</si>
  <si>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</si>
  <si>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</si>
  <si>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</si>
  <si>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</si>
  <si>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</si>
  <si>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</si>
  <si>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</si>
  <si>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</si>
  <si>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</si>
  <si>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</si>
  <si>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</si>
  <si>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</si>
  <si>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</si>
  <si>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</si>
  <si>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</si>
  <si>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</si>
  <si>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</si>
  <si>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</si>
  <si>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</si>
  <si>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</si>
  <si>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</si>
  <si>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</si>
  <si>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</si>
  <si>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</si>
  <si>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</si>
  <si>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</si>
  <si>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</si>
  <si>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</si>
  <si>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</si>
  <si>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</si>
  <si>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</si>
  <si>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</si>
  <si>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</si>
  <si>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</si>
  <si>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</si>
  <si>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</si>
  <si>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</si>
  <si>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</si>
  <si>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</si>
  <si>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</si>
  <si>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</si>
  <si>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</si>
  <si>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</si>
  <si>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</si>
  <si>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</si>
  <si>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</si>
  <si>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</si>
  <si>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</si>
  <si>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</si>
  <si>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</si>
  <si>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</si>
  <si>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</si>
  <si>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</si>
  <si>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</si>
  <si>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</si>
  <si>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</si>
  <si>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</si>
  <si>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</si>
  <si>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</si>
  <si>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</si>
  <si>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</si>
  <si>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</si>
  <si>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</si>
  <si>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</si>
  <si>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</si>
  <si>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</si>
  <si>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</si>
  <si>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</si>
  <si>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</si>
  <si>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</si>
  <si>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</si>
  <si>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</si>
  <si>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</si>
  <si>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</si>
  <si>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</si>
  <si>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</si>
  <si>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</si>
  <si>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</si>
  <si>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</si>
  <si>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</si>
  <si>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</si>
  <si>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</si>
  <si>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</si>
  <si>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</si>
  <si>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</si>
  <si>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</si>
  <si>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</si>
  <si>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</si>
  <si>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</si>
  <si>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</si>
  <si>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</si>
  <si>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</si>
  <si>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</si>
  <si>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</si>
  <si>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</si>
  <si>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</si>
  <si>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</si>
  <si>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</si>
  <si>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</si>
  <si>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</si>
  <si>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</si>
  <si>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</si>
  <si>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</si>
  <si>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</si>
  <si>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</si>
  <si>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</si>
  <si>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</si>
  <si>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</si>
  <si>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</si>
  <si>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</si>
  <si>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</si>
  <si>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</si>
  <si>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</si>
  <si>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</si>
  <si>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</si>
  <si>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</si>
  <si>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</si>
  <si>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</si>
  <si>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</si>
  <si>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</si>
  <si>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</si>
  <si>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</si>
  <si>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</si>
  <si>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</si>
  <si>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</si>
  <si>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</si>
  <si>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</si>
  <si>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</si>
  <si>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</si>
  <si>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</si>
  <si>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</si>
  <si>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</si>
  <si>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</si>
  <si>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</si>
  <si>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</si>
  <si>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</si>
  <si>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</si>
  <si>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</si>
  <si>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</si>
  <si>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</si>
  <si>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</si>
  <si>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</si>
  <si>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</si>
  <si>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</si>
  <si>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</si>
  <si>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</si>
  <si>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</si>
  <si>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</si>
  <si>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</si>
  <si>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</si>
  <si>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</si>
  <si>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</si>
  <si>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</si>
  <si>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</si>
  <si>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</si>
  <si>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</si>
  <si>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</si>
  <si>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</si>
  <si>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</si>
  <si>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</si>
  <si>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</si>
  <si>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</si>
  <si>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</si>
  <si>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</si>
  <si>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</si>
  <si>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</si>
  <si>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</si>
  <si>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</si>
  <si>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</si>
  <si>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</si>
  <si>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</si>
  <si>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</si>
  <si>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</si>
  <si>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</si>
  <si>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</si>
  <si>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</si>
  <si>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</si>
  <si>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</si>
  <si>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</si>
  <si>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</si>
  <si>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</si>
  <si>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</si>
  <si>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</si>
  <si>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</si>
  <si>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</si>
  <si>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</si>
  <si>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</si>
  <si>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</si>
  <si>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</si>
  <si>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</si>
  <si>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</si>
  <si>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</si>
  <si>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</si>
  <si>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</si>
  <si>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</si>
  <si>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</si>
  <si>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</si>
  <si>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</si>
  <si>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</si>
  <si>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</si>
  <si>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</si>
  <si>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</si>
  <si>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</si>
  <si>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</si>
  <si>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</si>
  <si>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</si>
  <si>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</si>
  <si>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</si>
  <si>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</si>
  <si>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</si>
  <si>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</si>
  <si>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</si>
  <si>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</si>
  <si>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</si>
  <si>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</si>
  <si>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</si>
  <si>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</si>
  <si>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</si>
  <si>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</si>
  <si>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</si>
  <si>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</si>
  <si>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</si>
  <si>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</si>
  <si>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</si>
  <si>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</si>
  <si>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</si>
  <si>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</si>
  <si>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</si>
  <si>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</si>
  <si>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</si>
  <si>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</si>
  <si>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</si>
  <si>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</si>
  <si>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</si>
  <si>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</si>
  <si>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</si>
  <si>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</si>
  <si>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</si>
  <si>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</si>
  <si>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</si>
  <si>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</si>
  <si>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</si>
  <si>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</si>
  <si>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</si>
  <si>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</si>
  <si>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</si>
  <si>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</si>
  <si>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</si>
  <si>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</si>
  <si>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</si>
  <si>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</si>
  <si>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</si>
  <si>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</si>
  <si>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</si>
  <si>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</si>
  <si>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</si>
  <si>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</si>
  <si>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</si>
  <si>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</si>
  <si>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</si>
  <si>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</si>
  <si>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</si>
  <si>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</si>
  <si>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</si>
  <si>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</si>
  <si>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</si>
  <si>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</si>
  <si>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</si>
  <si>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</si>
  <si>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</si>
  <si>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</si>
  <si>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</si>
  <si>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</si>
  <si>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</si>
  <si>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</si>
  <si>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</si>
  <si>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</si>
  <si>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</si>
  <si>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</si>
  <si>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</si>
  <si>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</si>
  <si>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</si>
  <si>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</si>
  <si>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</si>
  <si>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</si>
  <si>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</si>
  <si>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</si>
  <si>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</si>
  <si>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</si>
  <si>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</si>
  <si>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</si>
  <si>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</si>
  <si>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</si>
  <si>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</si>
  <si>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</si>
  <si>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</si>
  <si>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</si>
  <si>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</si>
  <si>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</si>
  <si>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</si>
  <si>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</si>
  <si>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</si>
  <si>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</si>
  <si>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</si>
  <si>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</si>
  <si>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</si>
  <si>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</si>
  <si>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</si>
  <si>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</si>
  <si>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</si>
  <si>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</si>
  <si>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</si>
  <si>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</si>
  <si>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</si>
  <si>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</si>
  <si>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</si>
  <si>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</si>
  <si>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</si>
  <si>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</si>
  <si>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</si>
  <si>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</si>
  <si>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</si>
  <si>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</si>
  <si>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</si>
  <si>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</si>
  <si>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</si>
  <si>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</si>
  <si>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</si>
  <si>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</si>
  <si>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</si>
  <si>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</si>
  <si>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</si>
  <si>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</si>
  <si>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</si>
  <si>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</si>
  <si>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</si>
  <si>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</si>
  <si>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</si>
  <si>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</si>
  <si>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</si>
  <si>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</si>
  <si>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</si>
  <si>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</si>
  <si>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</si>
  <si>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</si>
  <si>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</si>
  <si>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</si>
  <si>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</si>
  <si>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</si>
  <si>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</si>
  <si>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</si>
  <si>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</si>
  <si>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</si>
  <si>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</si>
  <si>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</si>
  <si>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</si>
  <si>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</si>
  <si>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</si>
  <si>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</si>
  <si>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</si>
  <si>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</si>
  <si>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</si>
  <si>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</si>
  <si>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</si>
  <si>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</si>
  <si>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</si>
  <si>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</si>
  <si>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</si>
  <si>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</si>
  <si>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</si>
  <si>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</si>
  <si>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</si>
  <si>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</si>
  <si>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</si>
  <si>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</si>
  <si>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</si>
  <si>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</si>
  <si>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</si>
  <si>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</si>
  <si>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</si>
  <si>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</si>
  <si>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</si>
  <si>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</si>
  <si>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</si>
  <si>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</si>
  <si>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</si>
  <si>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</si>
  <si>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</si>
  <si>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</si>
  <si>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</si>
  <si>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</si>
  <si>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</si>
  <si>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</si>
  <si>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</si>
  <si>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</si>
  <si>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</si>
  <si>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</si>
  <si>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</si>
  <si>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</si>
  <si>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</si>
  <si>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</si>
  <si>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</si>
  <si>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</si>
  <si>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</si>
  <si>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</si>
  <si>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</si>
  <si>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</si>
  <si>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</si>
  <si>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</si>
  <si>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</si>
  <si>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</si>
  <si>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</si>
  <si>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</si>
  <si>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</si>
  <si>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</si>
  <si>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</si>
  <si>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</si>
  <si>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</si>
  <si>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</si>
  <si>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</si>
  <si>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</si>
  <si>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</si>
  <si>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</si>
  <si>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</si>
  <si>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</si>
  <si>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</si>
  <si>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</si>
  <si>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</si>
  <si>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</si>
  <si>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</si>
  <si>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</si>
  <si>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</si>
  <si>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</si>
  <si>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</si>
  <si>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</si>
  <si>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</si>
  <si>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</si>
  <si>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</si>
  <si>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</si>
  <si>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</si>
  <si>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</si>
  <si>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</si>
  <si>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</si>
  <si>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</si>
  <si>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</si>
  <si>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</si>
  <si>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</si>
  <si>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</si>
  <si>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</si>
  <si>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</si>
  <si>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</si>
  <si>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</si>
  <si>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</si>
  <si>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</si>
  <si>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</si>
  <si>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</si>
  <si>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</si>
  <si>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</si>
  <si>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</si>
  <si>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</si>
  <si>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</si>
  <si>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</si>
  <si>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</si>
  <si>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</si>
  <si>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</si>
  <si>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</si>
  <si>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</si>
  <si>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</si>
  <si>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</si>
  <si>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</si>
  <si>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</si>
  <si>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</si>
  <si>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</si>
  <si>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</si>
  <si>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</si>
  <si>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</si>
  <si>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</si>
  <si>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</si>
  <si>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</si>
  <si>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</si>
  <si>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</si>
  <si>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</si>
  <si>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</si>
  <si>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</si>
  <si>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</si>
  <si>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</si>
  <si>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</si>
  <si>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</si>
  <si>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</si>
  <si>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</si>
  <si>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</si>
  <si>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</si>
  <si>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</si>
  <si>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</si>
  <si>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</si>
  <si>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</si>
  <si>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</si>
  <si>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</si>
  <si>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</si>
  <si>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</si>
  <si>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</si>
  <si>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</si>
  <si>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</si>
  <si>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</si>
  <si>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</si>
  <si>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</si>
  <si>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</si>
  <si>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</si>
  <si>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</si>
  <si>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</si>
  <si>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</si>
  <si>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</si>
  <si>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</si>
  <si>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</si>
  <si>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</si>
  <si>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</si>
  <si>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</si>
  <si>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</si>
  <si>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</si>
  <si>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</si>
  <si>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</si>
  <si>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</si>
  <si>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</si>
  <si>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</si>
  <si>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</si>
  <si>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</si>
  <si>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</si>
  <si>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</si>
  <si>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</si>
  <si>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</si>
  <si>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</si>
  <si>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</si>
  <si>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</si>
  <si>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</si>
  <si>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</si>
  <si>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</si>
  <si>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</si>
  <si>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</si>
  <si>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</si>
  <si>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</si>
  <si>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</si>
  <si>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</si>
  <si>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</si>
  <si>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</si>
  <si>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</si>
  <si>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</si>
  <si>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</si>
  <si>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</si>
  <si>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</si>
  <si>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</si>
  <si>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</si>
  <si>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</si>
  <si>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</si>
  <si>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</si>
  <si>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</si>
  <si>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</si>
  <si>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</si>
  <si>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</si>
  <si>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</si>
  <si>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</si>
  <si>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</si>
  <si>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</si>
  <si>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</si>
  <si>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</si>
  <si>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</si>
  <si>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</si>
  <si>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</si>
  <si>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</si>
  <si>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</si>
  <si>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</si>
  <si>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</si>
  <si>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</si>
  <si>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</si>
  <si>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</si>
  <si>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</si>
  <si>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</si>
  <si>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</si>
  <si>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</si>
  <si>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</si>
  <si>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</si>
  <si>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</si>
  <si>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</si>
  <si>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</si>
  <si>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</si>
  <si>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</si>
  <si>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</si>
  <si>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</si>
  <si>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</si>
  <si>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</si>
  <si>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</si>
  <si>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</si>
  <si>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</si>
  <si>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</si>
  <si>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</si>
  <si>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</si>
  <si>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</si>
  <si>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</si>
  <si>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</si>
  <si>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</si>
  <si>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</si>
  <si>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</si>
  <si>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</si>
  <si>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</si>
  <si>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</si>
  <si>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</si>
  <si>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</si>
  <si>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</si>
  <si>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</si>
  <si>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</si>
  <si>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</si>
  <si>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</si>
  <si>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</si>
  <si>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</si>
  <si>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</si>
  <si>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</si>
  <si>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</si>
  <si>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</si>
  <si>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</si>
  <si>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</si>
  <si>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</si>
  <si>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</si>
  <si>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</si>
  <si>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</si>
  <si>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</si>
  <si>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</si>
  <si>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</si>
  <si>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</si>
  <si>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</si>
  <si>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</si>
  <si>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</si>
  <si>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</si>
  <si>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</si>
  <si>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</si>
  <si>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</si>
  <si>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</si>
  <si>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</si>
  <si>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</si>
  <si>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</si>
  <si>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</si>
  <si>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</si>
  <si>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</si>
  <si>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</si>
  <si>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</si>
  <si>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</si>
  <si>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</si>
  <si>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</si>
  <si>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</si>
  <si>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</si>
  <si>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</si>
  <si>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</si>
  <si>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</si>
  <si>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</si>
  <si>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</si>
  <si>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</si>
  <si>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</si>
  <si>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</si>
  <si>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</si>
  <si>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</si>
  <si>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</si>
  <si>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</si>
  <si>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</si>
  <si>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</si>
  <si>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</si>
  <si>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</si>
  <si>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</si>
  <si>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</si>
  <si>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</si>
  <si>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</si>
  <si>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</si>
  <si>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</si>
  <si>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</si>
  <si>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</si>
  <si>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</si>
  <si>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</si>
  <si>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</si>
  <si>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</si>
  <si>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</si>
  <si>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</si>
  <si>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</si>
  <si>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</si>
  <si>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</si>
  <si>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</si>
  <si>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</si>
  <si>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</si>
  <si>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</si>
  <si>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</si>
  <si>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</si>
  <si>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</si>
  <si>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</si>
  <si>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</si>
  <si>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</si>
  <si>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</si>
  <si>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</si>
  <si>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</si>
  <si>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</si>
  <si>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</si>
  <si>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</si>
  <si>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</si>
  <si>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</si>
  <si>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</si>
  <si>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</si>
  <si>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</si>
  <si>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</si>
  <si>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</si>
  <si>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</si>
  <si>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</si>
  <si>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</si>
  <si>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</si>
  <si>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</si>
  <si>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</si>
  <si>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</si>
  <si>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</si>
  <si>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</si>
  <si>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</si>
  <si>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</si>
  <si>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</si>
  <si>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</si>
  <si>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</si>
  <si>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</si>
  <si>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</si>
  <si>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</si>
  <si>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</si>
  <si>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</si>
  <si>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</si>
  <si>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</si>
  <si>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</si>
  <si>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</si>
  <si>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</si>
  <si>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</si>
  <si>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</si>
  <si>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</si>
  <si>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</si>
  <si>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</si>
  <si>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</si>
  <si>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</si>
  <si>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</si>
  <si>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</si>
  <si>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</si>
  <si>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</si>
  <si>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</si>
  <si>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</si>
  <si>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</si>
  <si>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</si>
  <si>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</si>
  <si>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</si>
  <si>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</si>
  <si>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</si>
  <si>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</si>
  <si>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</si>
  <si>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</si>
  <si>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</si>
  <si>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</si>
  <si>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</si>
  <si>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</si>
  <si>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</si>
  <si>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</si>
  <si>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</si>
  <si>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</si>
  <si>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</si>
  <si>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</si>
  <si>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</si>
  <si>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</si>
  <si>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</si>
  <si>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</si>
  <si>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</si>
  <si>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</si>
  <si>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</si>
  <si>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</si>
  <si>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</si>
  <si>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</si>
  <si>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</si>
  <si>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</si>
  <si>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</si>
  <si>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</si>
  <si>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</si>
  <si>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</si>
  <si>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</si>
  <si>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</si>
  <si>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</si>
  <si>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</si>
  <si>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</si>
  <si>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</si>
  <si>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</si>
  <si>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</si>
  <si>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</si>
  <si>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</si>
  <si>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</si>
  <si>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</si>
  <si>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</si>
  <si>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</si>
  <si>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</si>
  <si>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</si>
  <si>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</si>
  <si>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</si>
  <si>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</si>
  <si>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</si>
  <si>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</si>
  <si>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</si>
  <si>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</si>
  <si>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</si>
  <si>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</si>
  <si>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</si>
  <si>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</si>
  <si>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</si>
  <si>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</si>
  <si>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</si>
  <si>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</si>
  <si>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</si>
  <si>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</si>
  <si>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</si>
  <si>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</si>
  <si>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</si>
  <si>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</si>
  <si>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</si>
  <si>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</si>
  <si>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</si>
  <si>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</si>
  <si>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</si>
  <si>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</si>
  <si>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</si>
  <si>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</si>
  <si>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</si>
  <si>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</si>
  <si>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</si>
  <si>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</si>
  <si>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</si>
  <si>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</si>
  <si>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</si>
  <si>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</si>
  <si>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</si>
  <si>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</si>
  <si>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</si>
  <si>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</si>
  <si>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</si>
  <si>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</si>
  <si>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</si>
  <si>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</si>
  <si>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</si>
  <si>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</si>
  <si>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</si>
  <si>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</si>
  <si>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</si>
  <si>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</si>
  <si>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</si>
  <si>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</si>
  <si>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</si>
  <si>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</si>
  <si>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</si>
  <si>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</si>
  <si>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</si>
  <si>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</si>
  <si>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</si>
  <si>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</si>
  <si>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</si>
  <si>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</si>
  <si>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</si>
  <si>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</si>
  <si>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</si>
  <si>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</si>
  <si>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</si>
  <si>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</si>
  <si>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</si>
  <si>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</si>
  <si>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</si>
  <si>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</si>
  <si>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</si>
  <si>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</si>
  <si>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</si>
  <si>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</si>
  <si>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</si>
  <si>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</si>
  <si>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</si>
  <si>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</si>
  <si>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</si>
  <si>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</si>
  <si>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</si>
  <si>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</si>
  <si>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</si>
  <si>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</si>
  <si>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</si>
  <si>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</si>
  <si>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</si>
  <si>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</si>
  <si>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</si>
  <si>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</si>
  <si>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</si>
  <si>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</si>
  <si>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</si>
  <si>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</si>
  <si>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</si>
  <si>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</si>
  <si>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</si>
  <si>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</si>
  <si>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</si>
  <si>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</si>
  <si>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</si>
  <si>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</si>
  <si>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</si>
  <si>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</si>
  <si>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</si>
  <si>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</si>
  <si>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</si>
  <si>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</si>
  <si>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</si>
  <si>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</si>
  <si>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</si>
  <si>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</si>
  <si>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</si>
  <si>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</si>
  <si>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</si>
  <si>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</si>
  <si>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</si>
  <si>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</si>
  <si>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</si>
  <si>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</si>
  <si>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</si>
  <si>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</si>
  <si>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</si>
  <si>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</si>
  <si>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</si>
  <si>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</si>
  <si>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</si>
  <si>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</si>
  <si>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</si>
  <si>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</si>
  <si>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</si>
  <si>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</si>
  <si>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</si>
  <si>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</si>
  <si>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</si>
  <si>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</si>
  <si>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</si>
  <si>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</si>
  <si>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</si>
  <si>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</si>
  <si>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</si>
  <si>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</si>
  <si>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</si>
  <si>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</si>
  <si>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</si>
  <si>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</si>
  <si>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</si>
  <si>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</si>
  <si>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</si>
  <si>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</si>
  <si>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</si>
  <si>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</si>
  <si>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</si>
  <si>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</si>
  <si>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</si>
  <si>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</si>
  <si>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</si>
  <si>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</si>
  <si>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</si>
  <si>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</si>
  <si>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</si>
  <si>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</si>
  <si>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</si>
  <si>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</si>
  <si>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</si>
  <si>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</si>
  <si>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</si>
  <si>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</si>
  <si>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</si>
  <si>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</si>
  <si>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</si>
  <si>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</si>
  <si>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</si>
  <si>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</si>
  <si>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</si>
  <si>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</si>
  <si>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</si>
  <si>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</si>
  <si>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</si>
  <si>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</si>
  <si>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</si>
  <si>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</si>
  <si>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</si>
  <si>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</si>
  <si>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</si>
  <si>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</si>
  <si>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</si>
  <si>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</si>
  <si>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</si>
  <si>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</si>
  <si>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</si>
  <si>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</si>
  <si>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</si>
  <si>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</si>
  <si>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</si>
  <si>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</si>
  <si>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</si>
  <si>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</si>
  <si>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</si>
  <si>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</si>
  <si>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</si>
  <si>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</si>
  <si>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</si>
  <si>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</si>
  <si>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</si>
  <si>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</si>
  <si>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</si>
  <si>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</si>
  <si>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</si>
  <si>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</si>
  <si>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</si>
  <si>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</si>
  <si>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</si>
  <si>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</si>
  <si>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</si>
  <si>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</si>
  <si>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</si>
  <si>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</si>
  <si>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</si>
  <si>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</si>
  <si>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</si>
  <si>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</si>
  <si>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</si>
  <si>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</si>
  <si>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</si>
  <si>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</si>
  <si>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</si>
  <si>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</si>
  <si>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</si>
  <si>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</si>
  <si>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</si>
  <si>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</si>
  <si>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</si>
  <si>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</si>
  <si>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</si>
  <si>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</si>
  <si>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</si>
  <si>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</si>
  <si>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</si>
  <si>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</si>
  <si>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</si>
  <si>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</si>
  <si>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</si>
  <si>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</si>
  <si>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</si>
  <si>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</si>
  <si>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</si>
  <si>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</si>
  <si>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</si>
  <si>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</si>
  <si>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</si>
  <si>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</si>
  <si>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</si>
  <si>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</si>
  <si>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</si>
  <si>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</si>
  <si>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</si>
  <si>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</si>
  <si>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</si>
  <si>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</si>
  <si>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</si>
  <si>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</si>
  <si>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</si>
  <si>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</si>
  <si>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</si>
  <si>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</si>
  <si>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</si>
  <si>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</si>
  <si>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</si>
  <si>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</si>
  <si>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</si>
  <si>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</si>
  <si>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</si>
  <si>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</si>
  <si>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</si>
  <si>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</si>
  <si>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</si>
  <si>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</si>
  <si>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</si>
  <si>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</si>
  <si>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</si>
  <si>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</si>
  <si>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</si>
  <si>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</si>
  <si>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</si>
  <si>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</si>
  <si>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</si>
  <si>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</si>
  <si>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</si>
  <si>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</si>
  <si>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</si>
  <si>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</si>
  <si>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</si>
  <si>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</si>
  <si>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</si>
  <si>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</si>
  <si>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</si>
  <si>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</si>
  <si>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</si>
  <si>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</si>
  <si>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</si>
  <si>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</si>
  <si>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</si>
  <si>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</si>
  <si>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</si>
  <si>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</si>
  <si>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</si>
  <si>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</si>
  <si>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</si>
  <si>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</si>
  <si>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</si>
  <si>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</si>
  <si>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</si>
  <si>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</si>
  <si>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</si>
  <si>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</si>
  <si>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</si>
  <si>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</si>
  <si>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</si>
  <si>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</si>
  <si>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</si>
  <si>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</si>
  <si>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</si>
  <si>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</si>
  <si>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</si>
  <si>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</si>
  <si>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</si>
  <si>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</si>
  <si>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</si>
  <si>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</si>
  <si>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</si>
  <si>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</si>
  <si>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</si>
  <si>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</si>
  <si>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</si>
  <si>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</si>
  <si>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</si>
  <si>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</si>
  <si>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</si>
  <si>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</si>
  <si>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</si>
  <si>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</si>
  <si>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</si>
  <si>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</si>
  <si>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</si>
  <si>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</si>
  <si>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</si>
  <si>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</si>
  <si>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</si>
  <si>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</si>
  <si>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</si>
  <si>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</si>
  <si>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</si>
  <si>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</si>
  <si>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</si>
  <si>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</si>
  <si>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</si>
  <si>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</si>
  <si>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</si>
  <si>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</si>
  <si>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</si>
  <si>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</si>
  <si>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</si>
  <si>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</si>
  <si>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</si>
  <si>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</si>
  <si>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</si>
  <si>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</si>
  <si>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</si>
  <si>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</si>
  <si>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</si>
  <si>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</si>
  <si>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</si>
  <si>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</si>
  <si>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</si>
  <si>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</si>
  <si>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</si>
  <si>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</si>
  <si>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</si>
  <si>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</si>
  <si>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</si>
  <si>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</si>
  <si>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</si>
  <si>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</si>
  <si>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</si>
  <si>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</si>
  <si>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</si>
  <si>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</si>
  <si>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</si>
  <si>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</si>
  <si>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</si>
  <si>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</si>
  <si>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</si>
  <si>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</si>
  <si>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</si>
  <si>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</si>
  <si>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</si>
  <si>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</si>
  <si>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</si>
  <si>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</si>
  <si>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</si>
  <si>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</si>
  <si>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</si>
  <si>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</si>
  <si>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</si>
  <si>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</si>
  <si>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</si>
  <si>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</si>
  <si>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</si>
  <si>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</si>
  <si>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</si>
  <si>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</si>
  <si>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</si>
  <si>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</si>
  <si>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</si>
  <si>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</si>
  <si>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</si>
  <si>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</si>
  <si>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</si>
  <si>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</si>
  <si>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</si>
  <si>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</si>
  <si>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</si>
  <si>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</si>
  <si>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</si>
  <si>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</si>
  <si>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</si>
  <si>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</si>
  <si>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</si>
  <si>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</si>
  <si>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</si>
  <si>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</si>
  <si>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</si>
  <si>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</si>
  <si>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</si>
  <si>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</si>
  <si>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</si>
  <si>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</si>
  <si>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</si>
  <si>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</si>
  <si>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</si>
  <si>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</si>
  <si>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</si>
  <si>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</si>
  <si>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</si>
  <si>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</si>
  <si>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</si>
  <si>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</si>
  <si>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</si>
  <si>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</si>
  <si>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</si>
  <si>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</si>
  <si>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</si>
  <si>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</si>
  <si>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</si>
  <si>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</si>
  <si>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</si>
  <si>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</si>
  <si>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</si>
  <si>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</si>
  <si>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</si>
  <si>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</si>
  <si>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</si>
  <si>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</si>
  <si>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</si>
  <si>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</si>
  <si>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</si>
  <si>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</si>
  <si>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</si>
  <si>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</si>
  <si>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</si>
  <si>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</si>
  <si>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</si>
  <si>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</si>
  <si>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</si>
  <si>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</si>
  <si>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</si>
  <si>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</si>
  <si>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</si>
  <si>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</si>
  <si>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</si>
  <si>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</si>
  <si>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</si>
  <si>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</si>
  <si>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</si>
  <si>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</si>
  <si>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</si>
  <si>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</si>
  <si>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</si>
  <si>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</si>
  <si>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</si>
  <si>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</si>
  <si>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</si>
  <si>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</si>
  <si>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</si>
  <si>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</si>
  <si>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</si>
  <si>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</si>
  <si>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</si>
  <si>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</si>
  <si>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</si>
  <si>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</si>
  <si>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</si>
  <si>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</si>
  <si>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</si>
  <si>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</si>
  <si>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</si>
  <si>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</si>
  <si>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</si>
  <si>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</si>
  <si>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</si>
  <si>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</si>
  <si>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</si>
  <si>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</si>
  <si>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</si>
  <si>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</si>
  <si>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</si>
  <si>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</si>
  <si>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</si>
  <si>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</si>
  <si>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</si>
  <si>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</si>
  <si>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</si>
  <si>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</si>
  <si>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</si>
  <si>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</si>
  <si>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</si>
  <si>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</si>
  <si>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</si>
  <si>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</si>
  <si>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</si>
  <si>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</si>
  <si>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</si>
  <si>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</si>
  <si>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</si>
  <si>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</si>
  <si>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</si>
  <si>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</si>
  <si>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</si>
  <si>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</si>
  <si>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</si>
  <si>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</si>
  <si>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</si>
  <si>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</si>
  <si>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</si>
  <si>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</si>
  <si>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</si>
  <si>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</si>
  <si>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</si>
  <si>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</si>
  <si>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</si>
  <si>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</si>
  <si>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</si>
  <si>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</si>
  <si>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</si>
  <si>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</si>
  <si>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</si>
  <si>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</si>
  <si>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</si>
  <si>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</si>
  <si>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</si>
  <si>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</si>
  <si>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</si>
  <si>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</si>
  <si>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</si>
  <si>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</si>
  <si>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</si>
  <si>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</si>
  <si>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</si>
  <si>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</si>
  <si>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</si>
  <si>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</si>
  <si>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</si>
  <si>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</si>
  <si>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</si>
  <si>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</si>
  <si>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</si>
  <si>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</si>
  <si>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</si>
  <si>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</si>
  <si>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</si>
  <si>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</si>
  <si>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</si>
  <si>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</si>
  <si>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</si>
  <si>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</si>
  <si>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</si>
  <si>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</si>
  <si>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</si>
  <si>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</si>
  <si>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</si>
  <si>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</si>
  <si>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</si>
  <si>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</si>
  <si>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</si>
  <si>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</si>
  <si>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</si>
  <si>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</si>
  <si>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</si>
  <si>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</si>
  <si>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</si>
  <si>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</si>
  <si>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</si>
  <si>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</si>
  <si>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</si>
  <si>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</si>
  <si>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</si>
  <si>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</si>
  <si>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</si>
  <si>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</si>
  <si>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</si>
  <si>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</si>
  <si>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</si>
  <si>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</si>
  <si>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</si>
  <si>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</si>
  <si>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</si>
  <si>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</si>
  <si>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</si>
  <si>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</si>
  <si>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</si>
  <si>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</si>
  <si>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</si>
  <si>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</si>
  <si>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</si>
  <si>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</si>
  <si>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</si>
  <si>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</si>
  <si>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</si>
  <si>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</si>
  <si>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</si>
  <si>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</si>
  <si>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</si>
  <si>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</si>
  <si>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</si>
  <si>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</si>
  <si>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</si>
  <si>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</si>
  <si>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</si>
  <si>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</si>
  <si>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</si>
  <si>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</si>
  <si>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</si>
  <si>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</si>
  <si>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</si>
  <si>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</si>
  <si>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</si>
  <si>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</si>
  <si>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</si>
  <si>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</si>
  <si>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</si>
  <si>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</si>
  <si>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</si>
  <si>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</si>
  <si>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</si>
  <si>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</si>
  <si>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</si>
  <si>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</si>
  <si>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</si>
  <si>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</si>
  <si>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</si>
  <si>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</si>
  <si>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</si>
  <si>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</si>
  <si>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</si>
  <si>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</si>
  <si>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</si>
  <si>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</si>
  <si>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</si>
  <si>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</si>
  <si>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</si>
  <si>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</si>
  <si>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</si>
  <si>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</si>
  <si>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</si>
  <si>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</si>
  <si>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</si>
  <si>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</si>
  <si>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</si>
  <si>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</si>
  <si>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</si>
  <si>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</si>
  <si>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</si>
  <si>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</si>
  <si>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</si>
  <si>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</si>
  <si>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</si>
  <si>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</si>
  <si>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</si>
  <si>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</si>
  <si>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</si>
  <si>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</si>
  <si>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</si>
  <si>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</si>
  <si>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</si>
  <si>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</si>
  <si>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</si>
  <si>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</si>
  <si>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</si>
  <si>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</si>
  <si>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</si>
  <si>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</si>
  <si>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</si>
  <si>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</si>
  <si>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</si>
  <si>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</si>
  <si>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</si>
  <si>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</si>
  <si>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</si>
  <si>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</si>
  <si>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</si>
  <si>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</si>
  <si>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</si>
  <si>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</si>
  <si>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</si>
  <si>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</si>
  <si>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</si>
  <si>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</si>
  <si>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</si>
  <si>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</si>
  <si>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</si>
  <si>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</si>
  <si>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</si>
  <si>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</si>
  <si>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</si>
  <si>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</si>
  <si>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</si>
  <si>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</si>
  <si>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</si>
  <si>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</si>
  <si>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</si>
  <si>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</si>
  <si>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</si>
  <si>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</si>
  <si>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</si>
  <si>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</si>
  <si>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</si>
  <si>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</si>
  <si>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</si>
  <si>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</si>
  <si>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</si>
  <si>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</si>
  <si>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</si>
  <si>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</si>
  <si>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</si>
  <si>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</si>
  <si>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</si>
  <si>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</si>
  <si>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</si>
  <si>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</si>
  <si>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</si>
  <si>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</si>
  <si>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</si>
  <si>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</si>
  <si>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</si>
  <si>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</si>
  <si>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</si>
  <si>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</si>
  <si>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</si>
  <si>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</si>
  <si>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</si>
  <si>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</si>
  <si>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</si>
  <si>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</si>
  <si>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</si>
  <si>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</si>
  <si>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</si>
  <si>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</si>
  <si>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</si>
  <si>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</si>
  <si>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</si>
  <si>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</si>
  <si>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</si>
  <si>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</si>
  <si>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</si>
  <si>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</si>
  <si>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</si>
  <si>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</si>
  <si>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</si>
  <si>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</si>
  <si>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</si>
  <si>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</si>
  <si>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</si>
  <si>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</si>
  <si>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</si>
  <si>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</si>
  <si>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</si>
  <si>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</si>
  <si>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</si>
  <si>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</si>
  <si>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</si>
  <si>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</si>
  <si>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</si>
  <si>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</si>
  <si>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</si>
  <si>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</si>
  <si>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</si>
  <si>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</si>
  <si>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</si>
  <si>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</si>
  <si>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</si>
  <si>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</si>
  <si>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</si>
  <si>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</si>
  <si>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</si>
  <si>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</si>
  <si>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</si>
  <si>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</si>
  <si>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</si>
  <si>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</si>
  <si>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</si>
  <si>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</si>
  <si>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</si>
  <si>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</si>
  <si>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</si>
  <si>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</si>
  <si>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</si>
  <si>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</si>
  <si>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</si>
  <si>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</si>
  <si>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</si>
  <si>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</si>
  <si>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</si>
  <si>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</si>
  <si>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</si>
  <si>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</si>
  <si>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</si>
  <si>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</si>
  <si>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</si>
  <si>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</si>
  <si>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</si>
  <si>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</si>
  <si>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</si>
  <si>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</si>
  <si>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</si>
  <si>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</si>
  <si>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</si>
  <si>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</si>
  <si>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</si>
  <si>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</si>
  <si>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</si>
  <si>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</si>
  <si>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</si>
  <si>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</si>
  <si>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</si>
  <si>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</si>
  <si>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</si>
  <si>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</si>
  <si>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</si>
  <si>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</si>
  <si>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</si>
  <si>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</si>
  <si>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</si>
  <si>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</si>
  <si>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</si>
  <si>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</si>
  <si>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</si>
  <si>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</si>
  <si>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</si>
  <si>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</si>
  <si>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</si>
  <si>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</si>
  <si>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</si>
  <si>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</si>
  <si>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</si>
  <si>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</si>
  <si>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</si>
  <si>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</si>
  <si>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</si>
  <si>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</si>
  <si>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</si>
  <si>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</si>
  <si>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</si>
  <si>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</si>
  <si>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</si>
  <si>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</si>
  <si>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</si>
  <si>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</si>
  <si>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</si>
  <si>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</si>
  <si>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</si>
  <si>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</si>
  <si>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</si>
  <si>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</si>
  <si>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</si>
  <si>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</si>
  <si>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</si>
  <si>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</si>
  <si>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</si>
  <si>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</si>
  <si>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</si>
  <si>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</si>
  <si>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</si>
  <si>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</si>
  <si>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</si>
  <si>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</si>
  <si>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</si>
  <si>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</si>
  <si>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</si>
  <si>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</si>
  <si>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</si>
  <si>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</si>
  <si>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</si>
  <si>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</si>
  <si>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</si>
  <si>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</si>
  <si>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</si>
  <si>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</si>
  <si>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</si>
  <si>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</si>
  <si>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</si>
  <si>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</si>
  <si>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</si>
  <si>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</si>
  <si>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</si>
  <si>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</si>
  <si>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</si>
  <si>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</si>
  <si>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</si>
  <si>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</si>
  <si>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</si>
  <si>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</si>
  <si>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</si>
  <si>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</si>
  <si>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</si>
  <si>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</si>
  <si>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</si>
  <si>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</si>
  <si>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</si>
  <si>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</si>
  <si>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</si>
  <si>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</si>
  <si>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</si>
  <si>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</si>
  <si>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</si>
  <si>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</si>
  <si>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</si>
  <si>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</si>
  <si>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</si>
  <si>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</si>
  <si>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</si>
  <si>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</si>
  <si>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</si>
  <si>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</si>
  <si>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</si>
  <si>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</si>
  <si>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</si>
  <si>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</si>
  <si>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</si>
  <si>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</si>
  <si>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</si>
  <si>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</si>
  <si>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</si>
  <si>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</si>
  <si>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</si>
  <si>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</si>
  <si>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</si>
  <si>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</si>
  <si>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</si>
  <si>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</si>
  <si>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</si>
  <si>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</si>
  <si>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</si>
  <si>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</si>
  <si>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</si>
  <si>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</si>
  <si>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</si>
  <si>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</si>
  <si>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</si>
  <si>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</si>
  <si>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</si>
  <si>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</si>
  <si>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</si>
  <si>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</si>
  <si>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</si>
  <si>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</si>
  <si>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</si>
  <si>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</si>
  <si>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</si>
  <si>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</si>
  <si>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</si>
  <si>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</si>
  <si>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</si>
  <si>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</si>
  <si>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</si>
  <si>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</si>
  <si>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</si>
  <si>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</si>
  <si>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</si>
  <si>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</si>
  <si>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</si>
  <si>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</si>
  <si>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</si>
  <si>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</si>
  <si>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</si>
  <si>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</si>
  <si>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</si>
  <si>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</si>
  <si>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</si>
  <si>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</si>
  <si>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</si>
  <si>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</si>
  <si>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</si>
  <si>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</si>
  <si>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</si>
  <si>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</si>
  <si>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</si>
  <si>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</si>
  <si>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</si>
  <si>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</si>
  <si>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</si>
  <si>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</si>
  <si>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</si>
  <si>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</si>
  <si>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</si>
  <si>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</si>
  <si>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</si>
  <si>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</si>
  <si>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</si>
  <si>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</si>
  <si>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</si>
  <si>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</si>
  <si>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</si>
  <si>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</si>
  <si>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</si>
  <si>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</si>
  <si>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</si>
  <si>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</si>
  <si>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</si>
  <si>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</si>
  <si>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</si>
  <si>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</si>
  <si>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</si>
  <si>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</si>
  <si>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</si>
  <si>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</si>
  <si>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</si>
  <si>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</si>
  <si>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</si>
  <si>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</si>
  <si>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</si>
  <si>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</si>
  <si>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</si>
  <si>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</si>
  <si>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</si>
  <si>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</si>
  <si>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</si>
  <si>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</si>
  <si>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</si>
  <si>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</si>
  <si>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</si>
  <si>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</si>
  <si>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</si>
  <si>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</si>
  <si>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</si>
  <si>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</si>
  <si>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</si>
  <si>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</si>
  <si>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</si>
  <si>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</si>
  <si>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</si>
  <si>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</si>
  <si>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</si>
  <si>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</si>
  <si>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</si>
  <si>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</si>
  <si>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</si>
  <si>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</si>
  <si>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</si>
  <si>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</si>
  <si>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</si>
  <si>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</si>
  <si>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</si>
  <si>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</si>
  <si>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</si>
  <si>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</si>
  <si>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</si>
  <si>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</si>
  <si>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</si>
  <si>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</si>
  <si>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</si>
  <si>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</si>
  <si>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</si>
  <si>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</si>
  <si>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</si>
  <si>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</si>
  <si>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</si>
  <si>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</si>
  <si>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</si>
  <si>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</si>
  <si>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</si>
  <si>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</si>
  <si>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</si>
  <si>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</si>
  <si>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</si>
  <si>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</si>
  <si>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</si>
  <si>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</si>
  <si>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</si>
  <si>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</si>
  <si>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</si>
  <si>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</si>
  <si>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</si>
  <si>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</si>
  <si>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</si>
  <si>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</si>
  <si>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</si>
  <si>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</si>
  <si>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</si>
  <si>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</si>
  <si>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</si>
  <si>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</si>
  <si>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</si>
  <si>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</si>
  <si>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</si>
  <si>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</si>
  <si>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</si>
  <si>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</si>
  <si>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</si>
  <si>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</si>
  <si>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</si>
  <si>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</si>
  <si>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</si>
  <si>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</si>
  <si>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</si>
  <si>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</si>
  <si>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</si>
  <si>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</si>
  <si>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</si>
  <si>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</si>
  <si>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</si>
  <si>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</si>
  <si>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</si>
  <si>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</si>
  <si>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</si>
  <si>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</si>
  <si>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</si>
  <si>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</si>
  <si>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</si>
  <si>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</si>
  <si>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</si>
  <si>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</si>
  <si>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</si>
  <si>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</si>
  <si>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</si>
  <si>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</si>
  <si>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</si>
  <si>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</si>
  <si>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</si>
  <si>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</si>
  <si>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</si>
  <si>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</si>
  <si>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</si>
  <si>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</si>
  <si>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</si>
  <si>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</si>
  <si>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</si>
  <si>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</si>
  <si>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</si>
  <si>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</si>
  <si>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</si>
  <si>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</si>
  <si>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</si>
  <si>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</si>
  <si>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</si>
  <si>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</si>
  <si>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</si>
  <si>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</si>
  <si>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</si>
  <si>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</si>
  <si>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</si>
  <si>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</si>
  <si>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</si>
  <si>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</si>
  <si>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</si>
  <si>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</si>
  <si>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</si>
  <si>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</si>
  <si>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</si>
  <si>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</si>
  <si>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</si>
  <si>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</si>
  <si>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</si>
  <si>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</si>
  <si>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</si>
  <si>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</si>
  <si>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</si>
  <si>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</si>
  <si>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</si>
  <si>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</si>
  <si>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</si>
  <si>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</si>
  <si>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</si>
  <si>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</si>
  <si>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</si>
  <si>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</si>
  <si>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</si>
  <si>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</si>
  <si>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</si>
  <si>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</si>
  <si>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</si>
  <si>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</si>
  <si>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</si>
  <si>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</si>
  <si>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</si>
  <si>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</si>
  <si>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</si>
  <si>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</si>
  <si>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</si>
  <si>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</si>
  <si>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</si>
  <si>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</si>
  <si>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</si>
  <si>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</si>
  <si>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</si>
  <si>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</si>
  <si>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</si>
  <si>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</si>
  <si>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</si>
  <si>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</si>
  <si>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</si>
  <si>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</si>
  <si>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</si>
  <si>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</si>
  <si>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</si>
  <si>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</si>
  <si>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</si>
  <si>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</si>
  <si>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</si>
  <si>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</si>
  <si>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</si>
  <si>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</si>
  <si>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</si>
  <si>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</si>
  <si>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</si>
  <si>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</si>
  <si>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</si>
  <si>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</si>
  <si>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</si>
  <si>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</si>
  <si>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</si>
  <si>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</si>
  <si>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</si>
  <si>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</si>
  <si>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</si>
  <si>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</si>
  <si>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</si>
  <si>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</si>
  <si>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</si>
  <si>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</si>
  <si>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</si>
  <si>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</si>
  <si>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</si>
  <si>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</si>
  <si>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</si>
  <si>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</si>
  <si>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</si>
  <si>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</si>
  <si>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</si>
  <si>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</si>
  <si>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</si>
  <si>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</si>
  <si>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</si>
  <si>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</si>
  <si>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</si>
  <si>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</si>
  <si>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</si>
  <si>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</si>
  <si>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</si>
  <si>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</si>
  <si>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</si>
  <si>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</si>
  <si>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</si>
  <si>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</si>
  <si>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</si>
  <si>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</si>
  <si>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</si>
  <si>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</si>
  <si>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</si>
  <si>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</si>
  <si>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</si>
  <si>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</si>
  <si>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</si>
  <si>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</si>
  <si>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</si>
  <si>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</si>
  <si>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</si>
  <si>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</si>
  <si>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</si>
  <si>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</si>
  <si>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</si>
  <si>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</si>
  <si>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</si>
  <si>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</si>
  <si>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</si>
  <si>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</si>
  <si>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</si>
  <si>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</si>
  <si>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</si>
  <si>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</si>
  <si>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</si>
  <si>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</si>
  <si>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</si>
  <si>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</si>
  <si>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</si>
  <si>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</si>
  <si>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</si>
  <si>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</si>
  <si>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</si>
  <si>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</si>
  <si>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</si>
  <si>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</si>
  <si>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</si>
  <si>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</si>
  <si>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</si>
  <si>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</si>
  <si>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</si>
  <si>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</si>
  <si>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</si>
  <si>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</si>
  <si>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</si>
  <si>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</si>
  <si>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</si>
  <si>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</si>
  <si>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</si>
  <si>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</si>
  <si>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</si>
  <si>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</si>
  <si>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</si>
  <si>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</si>
  <si>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</si>
  <si>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</si>
  <si>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</si>
  <si>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</si>
  <si>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</si>
  <si>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</si>
  <si>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</si>
  <si>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</si>
  <si>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</si>
  <si>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</si>
  <si>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</si>
  <si>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</si>
  <si>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</si>
  <si>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</si>
  <si>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</si>
  <si>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</si>
  <si>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</si>
  <si>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</si>
  <si>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</si>
  <si>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</si>
  <si>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</si>
  <si>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</si>
  <si>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</si>
  <si>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</si>
  <si>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</si>
  <si>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</si>
  <si>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</si>
  <si>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</si>
  <si>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</si>
  <si>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</si>
  <si>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</si>
  <si>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</si>
  <si>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</si>
  <si>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</si>
  <si>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</si>
  <si>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</si>
  <si>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</si>
  <si>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</si>
  <si>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</si>
  <si>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</si>
  <si>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</si>
  <si>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</si>
  <si>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</si>
  <si>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</si>
  <si>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</si>
  <si>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</si>
  <si>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</si>
  <si>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</si>
  <si>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</si>
  <si>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</si>
  <si>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</si>
  <si>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</si>
  <si>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</si>
  <si>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</si>
  <si>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</si>
  <si>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</si>
  <si>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</si>
  <si>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</si>
  <si>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</si>
  <si>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</si>
  <si>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</si>
  <si>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</si>
  <si>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</si>
  <si>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</si>
  <si>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</si>
  <si>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</si>
  <si>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</si>
  <si>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</si>
  <si>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</si>
  <si>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</si>
  <si>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</si>
  <si>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</si>
  <si>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</si>
  <si>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</si>
  <si>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</si>
  <si>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</si>
  <si>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</si>
  <si>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</si>
  <si>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</si>
  <si>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</si>
  <si>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</si>
  <si>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</si>
  <si>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</si>
  <si>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</si>
  <si>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</si>
  <si>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</si>
  <si>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</si>
  <si>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</si>
  <si>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</si>
  <si>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</si>
  <si>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</si>
  <si>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</si>
  <si>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</si>
  <si>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</si>
  <si>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</si>
  <si>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</si>
  <si>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</si>
  <si>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</si>
  <si>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</si>
  <si>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</si>
  <si>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</si>
  <si>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</si>
  <si>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</si>
  <si>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</si>
  <si>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</si>
  <si>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</si>
  <si>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</si>
  <si>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</si>
  <si>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</si>
  <si>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</si>
  <si>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</si>
  <si>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</si>
  <si>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</si>
  <si>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</si>
  <si>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</si>
  <si>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</si>
  <si>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</si>
  <si>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</si>
  <si>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</si>
  <si>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</si>
  <si>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</si>
  <si>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</si>
  <si>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</si>
  <si>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</si>
  <si>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</si>
  <si>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</si>
  <si>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</si>
  <si>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</si>
  <si>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</si>
  <si>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</si>
  <si>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</si>
  <si>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</si>
  <si>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</si>
  <si>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</si>
  <si>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</si>
  <si>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</si>
  <si>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</si>
  <si>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</si>
  <si>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</si>
  <si>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</si>
  <si>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</si>
  <si>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</si>
  <si>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</si>
  <si>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</si>
  <si>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</si>
  <si>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</si>
  <si>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</si>
  <si>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</si>
  <si>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</si>
  <si>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</si>
  <si>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</si>
  <si>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</si>
  <si>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</si>
  <si>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</si>
  <si>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</si>
  <si>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</si>
  <si>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</si>
  <si>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</si>
  <si>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</si>
  <si>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</si>
  <si>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</si>
  <si>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</si>
  <si>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</si>
  <si>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</si>
  <si>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</si>
  <si>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</si>
  <si>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</si>
  <si>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</si>
  <si>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</si>
  <si>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</si>
  <si>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</si>
  <si>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</si>
  <si>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</si>
  <si>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</si>
  <si>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</si>
  <si>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</si>
  <si>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</si>
  <si>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</si>
  <si>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</si>
  <si>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</si>
  <si>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</si>
  <si>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</si>
  <si>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</si>
  <si>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</si>
  <si>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</si>
  <si>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</si>
  <si>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</si>
  <si>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</si>
  <si>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</si>
  <si>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</si>
  <si>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</si>
  <si>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</si>
  <si>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</si>
  <si>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</si>
  <si>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</si>
  <si>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</si>
  <si>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</si>
  <si>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</si>
  <si>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</si>
  <si>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</si>
  <si>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</si>
  <si>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</si>
  <si>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</si>
  <si>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</si>
  <si>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</si>
  <si>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</si>
  <si>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</si>
  <si>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</si>
  <si>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</si>
  <si>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</si>
  <si>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</si>
  <si>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</si>
  <si>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</si>
  <si>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</si>
  <si>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</si>
  <si>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</si>
  <si>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</si>
  <si>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</si>
  <si>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</si>
  <si>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</si>
  <si>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</si>
  <si>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</si>
  <si>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</si>
  <si>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</si>
  <si>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</si>
  <si>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</si>
  <si>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</si>
  <si>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</si>
  <si>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</si>
  <si>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</si>
  <si>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</si>
  <si>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</si>
  <si>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</si>
  <si>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</si>
  <si>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</si>
  <si>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</si>
  <si>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</si>
  <si>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</si>
  <si>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</si>
  <si>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</si>
  <si>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</si>
  <si>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</si>
  <si>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</si>
  <si>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</si>
  <si>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</si>
  <si>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</si>
  <si>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</si>
  <si>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</si>
  <si>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</si>
  <si>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</si>
  <si>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</si>
  <si>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</si>
  <si>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</si>
  <si>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</si>
  <si>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</si>
  <si>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</si>
  <si>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</si>
  <si>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</si>
  <si>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</si>
  <si>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</si>
  <si>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</si>
  <si>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</si>
  <si>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</si>
  <si>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</si>
  <si>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</si>
  <si>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</si>
  <si>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</si>
  <si>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</si>
  <si>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</si>
  <si>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</si>
  <si>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</si>
  <si>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</si>
  <si>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</si>
  <si>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</si>
  <si>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</si>
  <si>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</si>
  <si>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</si>
  <si>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</si>
  <si>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</si>
  <si>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</si>
  <si>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</si>
  <si>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</si>
  <si>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</si>
  <si>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</si>
  <si>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</si>
  <si>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</si>
  <si>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</si>
  <si>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</si>
  <si>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</si>
  <si>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</si>
  <si>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</si>
  <si>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</si>
  <si>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</si>
  <si>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</si>
  <si>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</si>
  <si>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</si>
  <si>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</si>
  <si>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</si>
  <si>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</si>
  <si>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</si>
  <si>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</si>
  <si>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</si>
  <si>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</si>
  <si>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</si>
  <si>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</si>
  <si>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</si>
  <si>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</si>
  <si>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</si>
  <si>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</si>
  <si>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</si>
  <si>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</si>
  <si>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</si>
  <si>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</si>
  <si>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</si>
  <si>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</si>
  <si>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</si>
  <si>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</si>
  <si>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</si>
  <si>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</si>
  <si>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</si>
  <si>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</si>
  <si>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</si>
  <si>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</si>
  <si>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</si>
  <si>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</si>
  <si>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</si>
  <si>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</si>
  <si>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</si>
  <si>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</si>
  <si>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</si>
  <si>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</si>
  <si>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</si>
  <si>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</si>
  <si>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</si>
  <si>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</si>
  <si>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</si>
  <si>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</si>
  <si>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</si>
  <si>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</si>
  <si>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</si>
  <si>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</si>
  <si>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</si>
  <si>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</si>
  <si>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</si>
  <si>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</si>
  <si>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</si>
  <si>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</si>
  <si>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</si>
  <si>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</si>
  <si>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</si>
  <si>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</si>
  <si>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</si>
  <si>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</si>
  <si>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</si>
  <si>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</si>
  <si>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</si>
  <si>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</si>
  <si>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</si>
  <si>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</si>
  <si>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</si>
  <si>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</si>
  <si>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</si>
  <si>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</si>
  <si>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</si>
  <si>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</si>
  <si>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</si>
  <si>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</si>
  <si>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</si>
  <si>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</si>
  <si>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</si>
  <si>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</si>
  <si>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</si>
  <si>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</si>
  <si>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</si>
  <si>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</si>
  <si>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</si>
  <si>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</si>
  <si>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</si>
  <si>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</si>
  <si>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</si>
  <si>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</si>
  <si>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</si>
  <si>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</si>
  <si>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</si>
  <si>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</si>
  <si>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</si>
  <si>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</si>
  <si>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</si>
  <si>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</si>
  <si>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</si>
  <si>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</si>
  <si>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</si>
  <si>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</si>
  <si>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</si>
  <si>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</si>
  <si>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</si>
  <si>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</si>
  <si>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</si>
  <si>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</si>
  <si>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</si>
  <si>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</si>
  <si>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</si>
  <si>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</si>
  <si>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</si>
  <si>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</si>
  <si>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</si>
  <si>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</si>
  <si>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</si>
  <si>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</si>
  <si>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</si>
  <si>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</si>
  <si>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</si>
  <si>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</si>
  <si>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</si>
  <si>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</si>
  <si>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</si>
  <si>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</si>
  <si>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</si>
  <si>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</si>
  <si>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</si>
  <si>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</si>
  <si>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</si>
  <si>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</si>
  <si>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</si>
  <si>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</si>
  <si>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</si>
  <si>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</si>
  <si>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</si>
  <si>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</si>
  <si>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</si>
  <si>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</si>
  <si>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</si>
  <si>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</si>
  <si>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</si>
  <si>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</si>
  <si>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</si>
  <si>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</si>
  <si>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</si>
  <si>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</si>
  <si>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</si>
  <si>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</si>
  <si>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</si>
  <si>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</si>
  <si>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</si>
  <si>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</si>
  <si>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</si>
  <si>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</si>
  <si>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</si>
  <si>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</si>
  <si>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</si>
  <si>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</si>
  <si>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</si>
  <si>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</si>
  <si>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</si>
  <si>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</si>
  <si>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</si>
  <si>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</si>
  <si>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</si>
  <si>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</si>
  <si>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</si>
  <si>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</si>
  <si>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</si>
  <si>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</si>
  <si>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</si>
  <si>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</si>
  <si>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</si>
  <si>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</si>
  <si>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</si>
  <si>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</si>
  <si>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</si>
  <si>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</si>
  <si>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</si>
  <si>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</si>
  <si>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</si>
  <si>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</si>
  <si>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</si>
  <si>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</si>
  <si>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</si>
  <si>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</si>
  <si>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</si>
  <si>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</si>
  <si>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</si>
  <si>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</si>
  <si>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</si>
  <si>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</si>
  <si>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</si>
  <si>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</si>
  <si>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</si>
  <si>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</si>
  <si>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</si>
  <si>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</si>
  <si>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</si>
  <si>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</si>
  <si>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</si>
  <si>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</si>
  <si>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</si>
  <si>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</si>
  <si>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</si>
  <si>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</si>
  <si>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</si>
  <si>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</si>
  <si>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</si>
  <si>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</si>
  <si>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</si>
  <si>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</si>
  <si>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</si>
  <si>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</si>
  <si>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</si>
  <si>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</si>
  <si>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</si>
  <si>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</si>
  <si>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</si>
  <si>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</si>
  <si>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</si>
  <si>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</si>
  <si>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</si>
  <si>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</si>
  <si>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</si>
  <si>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</si>
  <si>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</si>
  <si>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</si>
  <si>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</si>
  <si>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</si>
  <si>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</si>
  <si>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</si>
  <si>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</si>
  <si>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</si>
  <si>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</si>
  <si>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</si>
  <si>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</si>
  <si>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</si>
  <si>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</si>
  <si>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</si>
  <si>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</si>
  <si>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</si>
  <si>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</si>
  <si>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</si>
  <si>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</si>
  <si>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</si>
  <si>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</si>
  <si>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</si>
  <si>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</si>
  <si>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</si>
  <si>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</si>
  <si>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</si>
  <si>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</si>
  <si>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</si>
  <si>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</si>
  <si>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</si>
  <si>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</si>
  <si>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</si>
  <si>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</si>
  <si>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</si>
  <si>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</si>
  <si>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</si>
  <si>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</si>
  <si>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</si>
  <si>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</si>
  <si>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</si>
  <si>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</si>
  <si>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</si>
  <si>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</si>
  <si>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</si>
  <si>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</si>
  <si>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</si>
  <si>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</si>
  <si>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</si>
  <si>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</si>
  <si>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</si>
  <si>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</si>
  <si>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</si>
  <si>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</si>
  <si>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</si>
  <si>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</si>
  <si>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</si>
  <si>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</si>
  <si>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</si>
  <si>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</si>
  <si>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</si>
  <si>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</si>
  <si>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</si>
  <si>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</si>
  <si>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</si>
  <si>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</si>
  <si>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</si>
  <si>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</si>
  <si>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</si>
  <si>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</si>
  <si>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</si>
  <si>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</si>
  <si>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</si>
  <si>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</si>
  <si>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</si>
  <si>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</si>
  <si>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</si>
  <si>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</si>
  <si>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</si>
  <si>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</si>
  <si>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</si>
  <si>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</si>
  <si>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</si>
  <si>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</si>
  <si>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</si>
  <si>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</si>
  <si>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</si>
  <si>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</si>
  <si>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</si>
  <si>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</si>
  <si>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</si>
  <si>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</si>
  <si>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</si>
  <si>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</si>
  <si>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</si>
  <si>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</si>
  <si>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</si>
  <si>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</si>
  <si>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</si>
  <si>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</si>
  <si>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</si>
  <si>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</si>
  <si>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</si>
  <si>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</si>
  <si>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</si>
  <si>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</si>
  <si>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</si>
  <si>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</si>
  <si>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</si>
  <si>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</si>
  <si>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</si>
  <si>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</si>
  <si>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</si>
  <si>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</si>
  <si>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</si>
  <si>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</si>
  <si>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</si>
  <si>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</si>
  <si>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</si>
  <si>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</si>
  <si>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</si>
  <si>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</si>
  <si>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</si>
  <si>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</si>
  <si>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</si>
  <si>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</si>
  <si>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</si>
  <si>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</si>
  <si>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</si>
  <si>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</si>
  <si>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</si>
  <si>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</si>
  <si>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</si>
  <si>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</si>
  <si>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</si>
  <si>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</si>
  <si>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</si>
  <si>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</si>
  <si>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</si>
  <si>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</si>
  <si>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</si>
  <si>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</si>
  <si>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</si>
  <si>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</si>
  <si>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</si>
  <si>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</si>
  <si>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</si>
  <si>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</si>
  <si>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</si>
  <si>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</si>
  <si>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</si>
  <si>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</si>
  <si>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</si>
  <si>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</si>
  <si>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</si>
  <si>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</si>
  <si>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</si>
  <si>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</si>
  <si>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</si>
  <si>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</si>
  <si>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</si>
  <si>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</si>
  <si>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</si>
  <si>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</si>
  <si>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</si>
  <si>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</si>
  <si>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</si>
  <si>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</si>
  <si>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</si>
  <si>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</si>
  <si>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</si>
  <si>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</si>
  <si>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</si>
  <si>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</si>
  <si>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</si>
  <si>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</si>
  <si>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</si>
  <si>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</si>
  <si>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</si>
  <si>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</si>
  <si>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</si>
  <si>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</si>
  <si>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</si>
  <si>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</si>
  <si>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</si>
  <si>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</si>
  <si>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</si>
  <si>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</si>
  <si>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</si>
  <si>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</si>
  <si>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</si>
  <si>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</si>
  <si>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</si>
  <si>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</si>
  <si>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</si>
  <si>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</si>
  <si>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</si>
  <si>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</si>
  <si>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</si>
  <si>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</si>
  <si>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</si>
  <si>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</si>
  <si>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</si>
  <si>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</si>
  <si>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</si>
  <si>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</si>
  <si>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</si>
  <si>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</si>
  <si>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</si>
  <si>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</si>
  <si>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</si>
  <si>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</si>
  <si>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</si>
  <si>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</si>
  <si>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</si>
  <si>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</si>
  <si>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</si>
  <si>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</si>
  <si>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</si>
  <si>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</si>
  <si>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</si>
  <si>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</si>
  <si>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</si>
  <si>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</si>
  <si>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</si>
  <si>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</si>
  <si>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</si>
  <si>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</si>
  <si>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</si>
  <si>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</si>
  <si>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</si>
  <si>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</si>
  <si>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</si>
  <si>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</si>
  <si>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</si>
  <si>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</si>
  <si>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</si>
  <si>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</si>
  <si>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</si>
  <si>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</si>
  <si>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</si>
  <si>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</si>
  <si>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</si>
  <si>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</si>
  <si>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</si>
  <si>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</si>
  <si>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</si>
  <si>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</si>
  <si>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</si>
  <si>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</si>
  <si>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</si>
  <si>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</si>
  <si>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</si>
  <si>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</si>
  <si>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</si>
  <si>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</si>
  <si>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</si>
  <si>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</si>
  <si>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</si>
  <si>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</si>
  <si>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</si>
  <si>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</si>
  <si>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</si>
  <si>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</si>
  <si>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</si>
  <si>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</si>
  <si>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</si>
  <si>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</si>
  <si>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</si>
  <si>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</si>
  <si>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</si>
  <si>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</si>
  <si>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</si>
  <si>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</si>
  <si>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</si>
  <si>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</si>
  <si>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</si>
  <si>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</si>
  <si>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</si>
  <si>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</si>
  <si>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</si>
  <si>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</si>
  <si>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</si>
  <si>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</si>
  <si>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</si>
  <si>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</si>
  <si>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</si>
  <si>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</si>
  <si>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</si>
  <si>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</si>
  <si>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</si>
  <si>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</si>
  <si>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</si>
  <si>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</si>
  <si>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</si>
  <si>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</si>
  <si>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</si>
  <si>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</si>
  <si>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</si>
  <si>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</si>
  <si>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</si>
  <si>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</si>
  <si>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</si>
  <si>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</si>
  <si>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</si>
  <si>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</si>
  <si>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</si>
  <si>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</si>
  <si>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</si>
  <si>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</si>
  <si>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</si>
  <si>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</si>
  <si>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</si>
  <si>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</si>
  <si>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</si>
  <si>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</si>
  <si>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</si>
  <si>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</si>
  <si>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</si>
  <si>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</si>
  <si>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</si>
  <si>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</si>
  <si>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</si>
  <si>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</si>
  <si>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</si>
  <si>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</si>
  <si>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</si>
  <si>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</si>
  <si>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</si>
  <si>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</si>
  <si>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</si>
  <si>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</si>
  <si>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</si>
  <si>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</si>
  <si>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</si>
  <si>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</si>
  <si>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</si>
  <si>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</si>
  <si>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</si>
  <si>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</si>
  <si>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</si>
  <si>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</si>
  <si>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</si>
  <si>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</si>
  <si>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</si>
  <si>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</si>
  <si>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</si>
  <si>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</si>
  <si>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</si>
  <si>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</si>
  <si>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</si>
  <si>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</si>
  <si>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</si>
  <si>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</si>
  <si>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</si>
  <si>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</si>
  <si>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</si>
  <si>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</si>
  <si>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</si>
  <si>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</si>
  <si>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</si>
  <si>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</si>
  <si>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</si>
  <si>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</si>
  <si>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</si>
  <si>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</si>
  <si>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</si>
  <si>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</si>
  <si>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</si>
  <si>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</si>
  <si>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</si>
  <si>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</si>
  <si>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</si>
  <si>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</si>
  <si>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</si>
  <si>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</si>
  <si>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</si>
  <si>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</si>
  <si>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</si>
  <si>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</si>
  <si>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</si>
  <si>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</si>
  <si>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</si>
  <si>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</si>
  <si>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</si>
  <si>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</si>
  <si>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</si>
  <si>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</si>
  <si>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</si>
  <si>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</si>
  <si>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</si>
  <si>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</si>
  <si>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</si>
  <si>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</si>
  <si>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</si>
  <si>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</si>
  <si>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</si>
  <si>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</si>
  <si>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</si>
  <si>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</si>
  <si>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</si>
  <si>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</si>
  <si>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</si>
  <si>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</si>
  <si>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</si>
  <si>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</si>
  <si>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</si>
  <si>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</si>
  <si>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</si>
  <si>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</si>
  <si>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</si>
  <si>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</si>
  <si>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</si>
  <si>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</si>
  <si>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</si>
  <si>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</si>
  <si>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</si>
  <si>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</si>
  <si>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</si>
  <si>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</si>
  <si>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</si>
  <si>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</si>
  <si>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</si>
  <si>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</si>
  <si>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</si>
  <si>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</si>
  <si>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</si>
  <si>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</si>
  <si>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</si>
  <si>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</si>
  <si>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</si>
  <si>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</si>
  <si>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</si>
  <si>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</si>
  <si>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</si>
  <si>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</si>
  <si>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</si>
  <si>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</si>
  <si>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</si>
  <si>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</si>
  <si>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</si>
  <si>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</si>
  <si>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</si>
  <si>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</si>
  <si>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</si>
  <si>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</si>
  <si>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</si>
  <si>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</si>
  <si>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</si>
  <si>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</si>
  <si>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</si>
  <si>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</si>
  <si>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</si>
  <si>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</si>
  <si>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</si>
  <si>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</si>
  <si>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</si>
  <si>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</si>
  <si>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</si>
  <si>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</si>
  <si>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</si>
  <si>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</si>
  <si>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</si>
  <si>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</si>
  <si>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</si>
  <si>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</si>
  <si>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</si>
  <si>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</si>
  <si>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</si>
  <si>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</si>
  <si>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</si>
  <si>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</si>
  <si>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</si>
  <si>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</si>
  <si>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</si>
  <si>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</si>
  <si>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</si>
  <si>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</si>
  <si>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</si>
  <si>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</si>
  <si>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</si>
  <si>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</si>
  <si>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</si>
  <si>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</si>
  <si>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</si>
  <si>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</si>
  <si>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</si>
  <si>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</si>
  <si>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</si>
  <si>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</si>
  <si>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</si>
  <si>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</si>
  <si>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</si>
  <si>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</si>
  <si>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</si>
  <si>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</si>
  <si>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</si>
  <si>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</si>
  <si>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</si>
  <si>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</si>
  <si>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</si>
  <si>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</si>
  <si>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</si>
  <si>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</si>
  <si>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</si>
  <si>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</si>
  <si>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</si>
  <si>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</si>
  <si>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</si>
  <si>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</si>
  <si>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</si>
  <si>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</si>
  <si>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</si>
  <si>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</si>
  <si>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</si>
  <si>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</si>
  <si>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</si>
  <si>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</si>
  <si>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</si>
  <si>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</si>
  <si>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</si>
  <si>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</si>
  <si>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</si>
  <si>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</si>
  <si>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</si>
  <si>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</si>
  <si>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</si>
  <si>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</si>
  <si>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</si>
  <si>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</si>
  <si>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</si>
  <si>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</si>
  <si>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</si>
  <si>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</si>
  <si>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</si>
  <si>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</si>
  <si>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</si>
  <si>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</si>
  <si>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</si>
  <si>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</si>
  <si>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</si>
  <si>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</si>
  <si>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</si>
  <si>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</si>
  <si>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</si>
  <si>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</si>
  <si>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</si>
  <si>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</si>
  <si>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</si>
  <si>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</si>
  <si>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</si>
  <si>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</si>
  <si>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</si>
  <si>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</si>
  <si>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</si>
  <si>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</si>
  <si>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</si>
  <si>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</si>
  <si>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</si>
  <si>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</si>
  <si>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</si>
  <si>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</si>
  <si>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</si>
  <si>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</si>
  <si>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</si>
  <si>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</si>
  <si>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</si>
  <si>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</si>
  <si>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</si>
  <si>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</si>
  <si>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</si>
  <si>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</si>
  <si>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</si>
  <si>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</si>
  <si>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</si>
  <si>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</si>
  <si>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</si>
  <si>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</si>
  <si>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</si>
  <si>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</si>
  <si>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</si>
  <si>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</si>
  <si>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</si>
  <si>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</si>
  <si>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</si>
  <si>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</si>
  <si>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</si>
  <si>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</si>
  <si>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</si>
  <si>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</si>
  <si>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</si>
  <si>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</si>
  <si>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</si>
  <si>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</si>
  <si>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</si>
  <si>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</si>
  <si>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</si>
  <si>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</si>
  <si>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</si>
  <si>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</si>
  <si>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</si>
  <si>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</si>
  <si>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</si>
  <si>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</si>
  <si>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</si>
  <si>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</si>
  <si>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</si>
  <si>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</si>
  <si>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</si>
  <si>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</si>
  <si>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</si>
  <si>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</si>
  <si>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</si>
  <si>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</si>
  <si>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</si>
  <si>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</si>
  <si>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</si>
  <si>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</si>
  <si>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</si>
  <si>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</si>
  <si>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</si>
  <si>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</si>
  <si>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</si>
  <si>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</si>
  <si>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</si>
  <si>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</si>
  <si>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</si>
  <si>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</si>
  <si>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</si>
  <si>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</si>
  <si>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</si>
  <si>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</si>
  <si>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</si>
  <si>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</si>
  <si>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</si>
  <si>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</si>
  <si>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</si>
  <si>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</si>
  <si>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</si>
  <si>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</si>
  <si>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</si>
  <si>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</si>
  <si>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</si>
  <si>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</si>
  <si>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</si>
  <si>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</si>
  <si>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</si>
  <si>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</si>
  <si>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</si>
  <si>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</si>
  <si>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</si>
  <si>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</si>
  <si>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</si>
  <si>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</si>
  <si>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</si>
  <si>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</si>
  <si>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</si>
  <si>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</si>
  <si>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</si>
  <si>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</si>
  <si>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</si>
  <si>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</si>
  <si>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</si>
  <si>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</si>
  <si>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</si>
  <si>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</si>
  <si>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</si>
  <si>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</si>
  <si>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</si>
  <si>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</si>
  <si>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</si>
  <si>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</si>
  <si>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</si>
  <si>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</si>
  <si>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</si>
  <si>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</si>
  <si>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</si>
  <si>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</si>
  <si>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</si>
  <si>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</si>
  <si>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</si>
  <si>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</si>
  <si>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</si>
  <si>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</si>
  <si>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</si>
  <si>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</si>
  <si>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</si>
  <si>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</si>
  <si>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</si>
  <si>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</si>
  <si>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</si>
  <si>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</si>
  <si>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</si>
  <si>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</si>
  <si>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</si>
  <si>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</si>
  <si>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</si>
  <si>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</si>
  <si>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</si>
  <si>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</si>
  <si>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</si>
  <si>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</si>
  <si>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</si>
  <si>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</si>
  <si>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</si>
  <si>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</si>
  <si>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</si>
  <si>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</si>
  <si>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</si>
  <si>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</si>
  <si>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</si>
  <si>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</si>
  <si>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</si>
  <si>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</si>
  <si>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</si>
  <si>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</si>
  <si>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</si>
  <si>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</si>
  <si>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</si>
  <si>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</si>
  <si>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</si>
  <si>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</si>
  <si>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</si>
  <si>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</si>
  <si>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</si>
  <si>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</si>
  <si>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</si>
  <si>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</si>
  <si>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</si>
  <si>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</si>
  <si>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</si>
  <si>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</si>
  <si>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</si>
  <si>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</si>
  <si>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</si>
  <si>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</si>
  <si>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</si>
  <si>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</si>
  <si>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</si>
  <si>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</si>
  <si>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</si>
  <si>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</si>
  <si>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</si>
  <si>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</si>
  <si>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</si>
  <si>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</si>
  <si>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</si>
  <si>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</si>
  <si>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</si>
  <si>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</si>
  <si>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</si>
  <si>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</si>
  <si>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</si>
  <si>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</si>
  <si>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</si>
  <si>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</si>
  <si>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</si>
  <si>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</si>
  <si>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</si>
  <si>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</si>
  <si>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</si>
  <si>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</si>
  <si>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</si>
  <si>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</si>
  <si>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</si>
  <si>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</si>
  <si>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</si>
  <si>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</si>
  <si>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</si>
  <si>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</si>
  <si>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</si>
  <si>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</si>
  <si>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</si>
  <si>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</si>
  <si>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</si>
  <si>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</si>
  <si>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</si>
  <si>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</si>
  <si>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</si>
  <si>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</si>
  <si>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</si>
  <si>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</si>
  <si>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</si>
  <si>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</si>
  <si>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</si>
  <si>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</si>
  <si>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</si>
  <si>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</si>
  <si>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</si>
  <si>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</si>
  <si>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</si>
  <si>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</si>
  <si>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</si>
  <si>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</si>
  <si>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</si>
  <si>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</si>
  <si>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</si>
  <si>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</si>
  <si>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</si>
  <si>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</si>
  <si>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</si>
  <si>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</si>
  <si>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</si>
  <si>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</si>
  <si>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</si>
  <si>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</si>
  <si>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</si>
  <si>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</si>
  <si>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</si>
  <si>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</si>
  <si>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</si>
  <si>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</si>
  <si>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</si>
  <si>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</si>
  <si>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</si>
  <si>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</si>
  <si>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</si>
  <si>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</si>
  <si>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</si>
  <si>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</si>
  <si>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</si>
  <si>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</si>
  <si>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</si>
  <si>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</si>
  <si>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</si>
  <si>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</si>
  <si>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</si>
  <si>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</si>
  <si>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</si>
  <si>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</si>
  <si>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</si>
  <si>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</si>
  <si>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</si>
  <si>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</si>
  <si>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</si>
  <si>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</si>
  <si>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</si>
  <si>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</si>
  <si>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</si>
  <si>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</si>
  <si>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</si>
  <si>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</si>
  <si>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</si>
  <si>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</si>
  <si>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</si>
  <si>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</si>
  <si>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</si>
  <si>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</si>
  <si>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</si>
  <si>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</si>
  <si>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</si>
  <si>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</si>
  <si>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</si>
  <si>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</si>
  <si>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</si>
  <si>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</si>
  <si>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</si>
  <si>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</si>
  <si>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</si>
  <si>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</si>
  <si>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</si>
  <si>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</si>
  <si>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</si>
  <si>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</si>
  <si>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</si>
  <si>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</si>
  <si>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</si>
  <si>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</si>
  <si>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</si>
  <si>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</si>
  <si>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</si>
  <si>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</si>
  <si>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</si>
  <si>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</si>
  <si>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</si>
  <si>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</si>
  <si>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</si>
  <si>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</si>
  <si>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</si>
  <si>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</si>
  <si>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</si>
  <si>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</si>
  <si>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</si>
  <si>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</si>
  <si>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</si>
  <si>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</si>
  <si>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</si>
  <si>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</si>
  <si>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</si>
  <si>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</si>
  <si>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</si>
  <si>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</si>
  <si>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</si>
  <si>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</si>
  <si>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</si>
  <si>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</si>
  <si>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</si>
  <si>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</si>
  <si>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</si>
  <si>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</si>
  <si>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</si>
  <si>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</si>
  <si>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</si>
  <si>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</si>
  <si>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</si>
  <si>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</si>
  <si>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</si>
  <si>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</si>
  <si>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</si>
  <si>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</si>
  <si>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</si>
  <si>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</si>
  <si>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</si>
  <si>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</si>
  <si>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</si>
  <si>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</si>
  <si>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</si>
  <si>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</si>
  <si>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</si>
  <si>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</si>
  <si>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</si>
  <si>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</si>
  <si>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</si>
  <si>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</si>
  <si>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</si>
  <si>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</si>
  <si>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</si>
  <si>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</si>
  <si>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</si>
  <si>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</si>
  <si>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</si>
  <si>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</si>
  <si>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</si>
  <si>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</si>
  <si>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</si>
  <si>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</si>
  <si>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</si>
  <si>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</si>
  <si>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</si>
  <si>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</si>
  <si>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</si>
  <si>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</si>
  <si>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</si>
  <si>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</si>
  <si>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</si>
  <si>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</si>
  <si>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</si>
  <si>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</si>
  <si>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</si>
  <si>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</si>
  <si>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</si>
  <si>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</si>
  <si>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</si>
  <si>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</si>
  <si>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</si>
  <si>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</si>
  <si>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</si>
  <si>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</si>
  <si>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</si>
  <si>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</si>
  <si>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</si>
  <si>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</si>
  <si>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</si>
  <si>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</si>
  <si>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</si>
  <si>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</si>
  <si>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</si>
  <si>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</si>
  <si>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</si>
  <si>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</si>
  <si>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</si>
  <si>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</si>
  <si>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</si>
  <si>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</si>
  <si>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</si>
  <si>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</si>
  <si>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</si>
  <si>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</si>
  <si>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</si>
  <si>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</si>
  <si>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</si>
  <si>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</si>
  <si>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</si>
  <si>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</si>
  <si>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</si>
  <si>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</si>
  <si>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</si>
  <si>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</si>
  <si>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</si>
  <si>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</si>
  <si>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</si>
  <si>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</si>
  <si>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</si>
  <si>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</si>
  <si>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</si>
  <si>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</si>
  <si>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</si>
  <si>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</si>
  <si>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</si>
  <si>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</si>
  <si>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</si>
  <si>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</si>
  <si>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</si>
  <si>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</si>
  <si>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</si>
  <si>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</si>
  <si>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</si>
  <si>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</si>
  <si>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</si>
  <si>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</si>
  <si>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</si>
  <si>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</si>
  <si>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</si>
  <si>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</si>
  <si>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</si>
  <si>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</si>
  <si>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</si>
  <si>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</si>
  <si>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</si>
  <si>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</si>
  <si>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</si>
  <si>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</si>
  <si>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</si>
  <si>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</si>
  <si>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</si>
  <si>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</si>
  <si>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</si>
  <si>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</si>
  <si>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</si>
  <si>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</si>
  <si>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</si>
  <si>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</si>
  <si>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</si>
  <si>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</si>
  <si>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</si>
  <si>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</si>
  <si>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</si>
  <si>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</si>
  <si>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</si>
  <si>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</si>
  <si>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</si>
  <si>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</si>
  <si>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</si>
  <si>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</si>
  <si>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</si>
  <si>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</si>
  <si>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</si>
  <si>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</si>
  <si>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</si>
  <si>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</si>
  <si>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</si>
  <si>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</si>
  <si>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</si>
  <si>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</si>
  <si>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</si>
  <si>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</si>
  <si>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</si>
  <si>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</si>
  <si>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</si>
  <si>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</si>
  <si>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</si>
  <si>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</si>
  <si>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</si>
  <si>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</si>
  <si>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</si>
  <si>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</si>
  <si>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</si>
  <si>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</si>
  <si>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</si>
  <si>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</si>
  <si>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</si>
  <si>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</si>
  <si>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</si>
  <si>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</si>
  <si>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</si>
  <si>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</si>
  <si>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</si>
  <si>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</si>
  <si>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</si>
  <si>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</si>
  <si>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</si>
  <si>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</si>
  <si>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</si>
  <si>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</si>
  <si>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</si>
  <si>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</si>
  <si>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</si>
  <si>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</si>
  <si>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</si>
  <si>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</si>
  <si>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</si>
  <si>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</si>
  <si>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</si>
  <si>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</si>
  <si>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</si>
  <si>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</si>
  <si>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</si>
  <si>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</si>
  <si>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</si>
  <si>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</si>
  <si>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</si>
  <si>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</si>
  <si>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</si>
  <si>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</si>
  <si>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</si>
  <si>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</si>
  <si>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</si>
  <si>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</si>
  <si>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</si>
  <si>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</si>
  <si>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</si>
  <si>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</si>
  <si>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</si>
  <si>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</si>
  <si>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</si>
  <si>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</si>
  <si>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</si>
  <si>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</si>
  <si>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</si>
  <si>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</si>
  <si>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</si>
  <si>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</si>
  <si>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</si>
  <si>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</si>
  <si>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</si>
  <si>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</si>
  <si>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</si>
  <si>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</si>
  <si>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</si>
  <si>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</si>
  <si>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</si>
  <si>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</si>
  <si>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</si>
  <si>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</si>
  <si>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</si>
  <si>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</si>
  <si>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</si>
  <si>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</si>
  <si>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</si>
  <si>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</si>
  <si>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</si>
  <si>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</si>
  <si>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</si>
  <si>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</si>
  <si>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</si>
  <si>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</si>
  <si>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</si>
  <si>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</si>
  <si>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</si>
  <si>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</si>
  <si>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</si>
  <si>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</si>
  <si>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</si>
  <si>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</si>
  <si>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</si>
  <si>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</si>
  <si>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</si>
  <si>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</si>
  <si>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</si>
  <si>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</si>
  <si>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</si>
  <si>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</si>
  <si>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</si>
  <si>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</si>
  <si>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</si>
  <si>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</si>
  <si>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</si>
  <si>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</si>
  <si>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</si>
  <si>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</si>
  <si>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</si>
  <si>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</si>
  <si>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</si>
  <si>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</si>
  <si>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</si>
  <si>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</si>
  <si>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</si>
  <si>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</si>
  <si>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</si>
  <si>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</si>
  <si>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</si>
  <si>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</si>
  <si>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</si>
  <si>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</si>
  <si>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</si>
  <si>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</si>
  <si>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</si>
  <si>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</si>
  <si>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</si>
  <si>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</si>
  <si>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</si>
  <si>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</si>
  <si>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</si>
  <si>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</si>
  <si>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</si>
  <si>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</si>
  <si>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</si>
  <si>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</si>
  <si>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</si>
  <si>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</si>
  <si>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</si>
  <si>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</si>
  <si>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</si>
  <si>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</si>
  <si>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</si>
  <si>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</si>
  <si>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</si>
  <si>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</si>
  <si>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</si>
  <si>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</si>
  <si>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</si>
  <si>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</si>
  <si>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</si>
  <si>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</si>
  <si>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</si>
  <si>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</si>
  <si>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</si>
  <si>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</si>
  <si>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</si>
  <si>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</si>
  <si>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</si>
  <si>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</si>
  <si>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</si>
  <si>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</si>
  <si>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</si>
  <si>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</si>
  <si>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</si>
  <si>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</si>
  <si>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</si>
  <si>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</si>
  <si>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</si>
  <si>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</si>
  <si>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</si>
  <si>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</si>
  <si>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</si>
  <si>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</si>
  <si>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</si>
  <si>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</si>
  <si>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</si>
  <si>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</si>
  <si>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</si>
  <si>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</si>
  <si>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</si>
  <si>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</si>
  <si>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</si>
  <si>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</si>
  <si>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</si>
  <si>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</si>
  <si>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</si>
  <si>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</si>
  <si>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</si>
  <si>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</si>
  <si>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</si>
  <si>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</si>
  <si>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</si>
  <si>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</si>
  <si>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</si>
  <si>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</si>
  <si>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</si>
  <si>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</si>
  <si>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</si>
  <si>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</si>
  <si>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</si>
  <si>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</si>
  <si>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</si>
  <si>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</si>
  <si>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</si>
  <si>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</si>
  <si>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</si>
  <si>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</si>
  <si>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</si>
  <si>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</si>
  <si>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</si>
  <si>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</si>
  <si>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</si>
  <si>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</si>
  <si>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</si>
  <si>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</si>
  <si>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</si>
  <si>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</si>
  <si>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</si>
  <si>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</si>
  <si>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</si>
  <si>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</si>
  <si>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</si>
  <si>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</si>
  <si>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</si>
  <si>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</si>
  <si>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</si>
  <si>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</si>
  <si>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</si>
  <si>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</si>
  <si>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</si>
  <si>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</si>
  <si>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</si>
  <si>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</si>
  <si>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</si>
  <si>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</si>
  <si>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</si>
  <si>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</si>
  <si>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</si>
  <si>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</si>
  <si>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</si>
  <si>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</si>
  <si>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</si>
  <si>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</si>
  <si>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</si>
  <si>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</si>
  <si>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</si>
  <si>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</si>
  <si>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</si>
  <si>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</si>
  <si>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</si>
  <si>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</si>
  <si>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</si>
  <si>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</si>
  <si>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</si>
  <si>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</si>
  <si>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</si>
  <si>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</si>
  <si>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</si>
  <si>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</si>
  <si>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</si>
  <si>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</si>
  <si>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</si>
  <si>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</si>
  <si>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</si>
  <si>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</si>
  <si>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</si>
  <si>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</si>
  <si>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</si>
  <si>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</si>
  <si>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</si>
  <si>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</si>
  <si>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</si>
  <si>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</si>
  <si>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</si>
  <si>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</si>
  <si>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</si>
  <si>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</si>
  <si>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</si>
  <si>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</si>
  <si>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</si>
  <si>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</si>
  <si>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</si>
  <si>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</si>
  <si>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</si>
  <si>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</si>
  <si>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</si>
  <si>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</si>
  <si>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</si>
  <si>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</si>
  <si>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</si>
  <si>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</si>
  <si>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</si>
  <si>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</si>
  <si>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</si>
  <si>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</si>
  <si>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</si>
  <si>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</si>
  <si>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</si>
  <si>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</si>
  <si>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</si>
  <si>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</si>
  <si>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</si>
  <si>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</si>
  <si>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</si>
  <si>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</si>
  <si>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</si>
  <si>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</si>
  <si>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</si>
  <si>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</si>
  <si>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</si>
  <si>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</si>
  <si>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</si>
  <si>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</si>
  <si>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</si>
  <si>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</si>
  <si>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</si>
  <si>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</si>
  <si>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</si>
  <si>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</si>
  <si>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</si>
  <si>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</si>
  <si>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</si>
  <si>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</si>
  <si>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</si>
  <si>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</si>
  <si>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</si>
  <si>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</si>
  <si>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</si>
  <si>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</si>
  <si>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</si>
  <si>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</si>
  <si>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</si>
  <si>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</si>
  <si>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</si>
  <si>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</si>
  <si>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</si>
  <si>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</si>
  <si>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</si>
  <si>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</si>
  <si>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</si>
  <si>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</si>
  <si>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</si>
  <si>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</si>
  <si>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</si>
  <si>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</si>
  <si>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</si>
  <si>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</si>
  <si>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</si>
  <si>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</si>
  <si>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</si>
  <si>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</si>
  <si>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</si>
  <si>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</si>
  <si>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</si>
  <si>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</si>
  <si>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</si>
  <si>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</si>
  <si>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</si>
  <si>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</si>
  <si>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</si>
  <si>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</si>
  <si>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</si>
  <si>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</si>
  <si>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</si>
  <si>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</si>
  <si>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</si>
  <si>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</si>
  <si>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</si>
  <si>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</si>
  <si>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</si>
  <si>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</si>
  <si>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</si>
  <si>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</si>
  <si>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</si>
  <si>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</si>
  <si>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</si>
  <si>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</si>
  <si>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</si>
  <si>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</si>
  <si>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</si>
  <si>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</si>
  <si>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</si>
  <si>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</si>
  <si>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</si>
  <si>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</si>
  <si>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</si>
  <si>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</si>
  <si>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</si>
  <si>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</si>
  <si>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</si>
  <si>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</si>
  <si>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</si>
  <si>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</si>
  <si>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</si>
  <si>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</si>
  <si>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</si>
  <si>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</si>
  <si>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</si>
  <si>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</si>
  <si>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</si>
  <si>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</si>
  <si>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</si>
  <si>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</si>
  <si>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</si>
  <si>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</si>
  <si>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</si>
  <si>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</si>
  <si>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</si>
  <si>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</si>
  <si>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</si>
  <si>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</si>
  <si>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</si>
  <si>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</si>
  <si>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</si>
  <si>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</si>
  <si>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</si>
  <si>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</si>
  <si>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</si>
  <si>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</si>
  <si>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</si>
  <si>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</si>
  <si>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</si>
  <si>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</si>
  <si>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</si>
  <si>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</si>
  <si>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</si>
  <si>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</si>
  <si>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</si>
  <si>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</si>
  <si>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</si>
  <si>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</si>
  <si>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</si>
  <si>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</si>
  <si>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</si>
  <si>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</si>
  <si>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</si>
  <si>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</si>
  <si>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</si>
  <si>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</si>
  <si>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</si>
  <si>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</si>
  <si>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</si>
  <si>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</si>
  <si>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</si>
  <si>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</si>
  <si>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</si>
  <si>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</si>
  <si>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</si>
  <si>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</si>
  <si>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</si>
  <si>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</si>
  <si>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</si>
  <si>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</si>
  <si>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</si>
  <si>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</si>
  <si>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</si>
  <si>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</si>
  <si>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</si>
  <si>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</si>
  <si>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</si>
  <si>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</si>
  <si>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</si>
  <si>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</si>
  <si>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</si>
  <si>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</si>
  <si>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</si>
  <si>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</si>
  <si>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</si>
  <si>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</si>
  <si>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</si>
  <si>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</si>
  <si>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</si>
  <si>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</si>
  <si>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</si>
  <si>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</si>
  <si>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</si>
  <si>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</si>
  <si>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</si>
  <si>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</si>
  <si>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</si>
  <si>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</si>
  <si>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</si>
  <si>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</si>
  <si>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</si>
  <si>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</si>
  <si>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</si>
  <si>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</si>
  <si>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</si>
  <si>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</si>
  <si>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</si>
  <si>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</si>
  <si>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</si>
  <si>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</si>
  <si>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</si>
  <si>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</si>
  <si>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</si>
  <si>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</si>
  <si>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</si>
  <si>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</si>
  <si>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</si>
  <si>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</si>
  <si>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</si>
  <si>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</si>
  <si>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</si>
  <si>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</si>
  <si>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</si>
  <si>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</si>
  <si>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</si>
  <si>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</si>
  <si>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</si>
  <si>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</si>
  <si>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</si>
  <si>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</si>
  <si>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</si>
  <si>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</si>
  <si>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</si>
  <si>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</si>
  <si>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</si>
  <si>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</si>
  <si>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</si>
  <si>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</si>
  <si>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</si>
  <si>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</si>
  <si>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</si>
  <si>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</si>
  <si>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</si>
  <si>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</si>
  <si>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</si>
  <si>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</si>
  <si>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</si>
  <si>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</si>
  <si>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</si>
  <si>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</si>
  <si>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</si>
  <si>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</si>
  <si>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</si>
  <si>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</si>
  <si>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</si>
  <si>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</si>
  <si>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</si>
  <si>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</si>
  <si>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</si>
  <si>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</si>
  <si>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</si>
  <si>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</si>
  <si>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</si>
  <si>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</si>
  <si>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</si>
  <si>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</si>
  <si>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</si>
  <si>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</si>
  <si>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</si>
  <si>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</si>
  <si>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</si>
  <si>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</si>
  <si>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</si>
  <si>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</si>
  <si>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</si>
  <si>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</si>
  <si>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</si>
  <si>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</si>
  <si>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</si>
  <si>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</si>
  <si>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</si>
  <si>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</si>
  <si>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</si>
  <si>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</si>
  <si>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</si>
  <si>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</si>
  <si>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</si>
  <si>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</si>
  <si>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</si>
  <si>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</si>
  <si>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</si>
  <si>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</si>
  <si>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</si>
  <si>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</si>
  <si>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</si>
  <si>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</si>
  <si>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</si>
  <si>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</si>
  <si>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</si>
  <si>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</si>
  <si>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</si>
  <si>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</si>
  <si>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</si>
  <si>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</si>
  <si>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</si>
  <si>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</si>
  <si>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</si>
  <si>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</si>
  <si>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</si>
  <si>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</si>
  <si>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</si>
  <si>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</si>
  <si>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</si>
  <si>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</si>
  <si>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</si>
  <si>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</si>
  <si>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</si>
  <si>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</si>
  <si>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</si>
  <si>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</si>
  <si>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</si>
  <si>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</si>
  <si>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</si>
  <si>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</si>
  <si>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</si>
  <si>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</si>
  <si>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</si>
  <si>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</si>
  <si>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</si>
  <si>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</si>
  <si>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</si>
  <si>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</si>
  <si>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</si>
  <si>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</si>
  <si>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</si>
  <si>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</si>
  <si>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</si>
  <si>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</si>
  <si>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</si>
  <si>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</si>
  <si>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</si>
  <si>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</si>
  <si>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</si>
  <si>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</si>
  <si>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</si>
  <si>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</si>
  <si>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</si>
  <si>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</si>
  <si>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</si>
  <si>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</si>
  <si>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</si>
  <si>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</si>
  <si>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</si>
  <si>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</si>
  <si>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</si>
  <si>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</si>
  <si>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</si>
  <si>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</si>
  <si>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</si>
  <si>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</si>
  <si>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</si>
  <si>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</si>
  <si>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</si>
  <si>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</si>
  <si>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</si>
  <si>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</si>
  <si>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</si>
  <si>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</si>
  <si>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</si>
  <si>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</si>
  <si>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</si>
  <si>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</si>
  <si>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</si>
  <si>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</si>
  <si>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</si>
  <si>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</si>
  <si>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</si>
  <si>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</si>
  <si>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</si>
  <si>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</si>
  <si>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</si>
  <si>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</si>
  <si>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</si>
  <si>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</si>
  <si>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</si>
  <si>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</si>
  <si>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</si>
  <si>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</si>
  <si>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</si>
  <si>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</si>
  <si>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</si>
  <si>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</si>
  <si>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</si>
  <si>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</si>
  <si>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</si>
  <si>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</si>
  <si>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</si>
  <si>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</si>
  <si>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</si>
  <si>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</si>
  <si>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</si>
  <si>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</si>
  <si>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</si>
  <si>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</si>
  <si>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</si>
  <si>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</si>
  <si>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</si>
  <si>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</si>
  <si>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</si>
  <si>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</si>
  <si>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</si>
  <si>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</si>
  <si>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</si>
  <si>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</si>
  <si>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</si>
  <si>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</si>
  <si>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</si>
  <si>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</si>
  <si>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</si>
  <si>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</si>
  <si>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</si>
  <si>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</si>
  <si>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</si>
  <si>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</si>
  <si>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</si>
  <si>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</si>
  <si>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</si>
  <si>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</si>
  <si>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</si>
  <si>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</si>
  <si>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</si>
  <si>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</si>
  <si>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</si>
  <si>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</si>
  <si>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</si>
  <si>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</si>
  <si>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</si>
  <si>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</si>
  <si>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</si>
  <si>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</si>
  <si>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</si>
  <si>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</si>
  <si>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</si>
  <si>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</si>
  <si>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</si>
  <si>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</si>
  <si>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</si>
  <si>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</si>
  <si>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</si>
  <si>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</si>
  <si>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</si>
  <si>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</si>
  <si>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</si>
  <si>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</si>
  <si>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</si>
  <si>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</si>
  <si>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</si>
  <si>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</si>
  <si>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</si>
  <si>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</si>
  <si>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</si>
  <si>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</si>
  <si>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</si>
  <si>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</si>
  <si>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</si>
  <si>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</si>
  <si>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</si>
  <si>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</si>
  <si>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</si>
  <si>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</si>
  <si>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</si>
  <si>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</si>
  <si>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</si>
  <si>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</si>
  <si>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</si>
  <si>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</si>
  <si>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</si>
  <si>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</si>
  <si>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</si>
  <si>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</si>
  <si>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</si>
  <si>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</si>
  <si>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</si>
  <si>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</si>
  <si>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</si>
  <si>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</si>
  <si>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</si>
  <si>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</si>
  <si>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</si>
  <si>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</si>
  <si>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</si>
  <si>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</si>
  <si>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</si>
  <si>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</si>
  <si>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</si>
  <si>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</si>
  <si>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</si>
  <si>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</si>
  <si>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</si>
  <si>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</si>
  <si>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</si>
  <si>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</si>
  <si>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</si>
  <si>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</si>
  <si>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</si>
  <si>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</si>
  <si>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</si>
  <si>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</si>
  <si>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</si>
  <si>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</si>
  <si>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</si>
  <si>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</si>
  <si>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</si>
  <si>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</si>
  <si>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</si>
  <si>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</si>
  <si>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</si>
  <si>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</si>
  <si>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</si>
  <si>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</si>
  <si>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</si>
  <si>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</si>
  <si>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</si>
  <si>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</si>
  <si>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</si>
  <si>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</si>
  <si>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</si>
  <si>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</si>
  <si>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</si>
  <si>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</si>
  <si>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</si>
  <si>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</si>
  <si>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</si>
  <si>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</si>
  <si>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</si>
  <si>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</si>
  <si>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</si>
  <si>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</si>
  <si>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</si>
  <si>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</si>
  <si>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</si>
  <si>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</si>
  <si>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</si>
  <si>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</si>
  <si>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</si>
  <si>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</si>
  <si>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</si>
  <si>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</si>
  <si>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</si>
  <si>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</si>
  <si>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</si>
  <si>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</si>
  <si>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</si>
  <si>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</si>
  <si>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</si>
  <si>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</si>
  <si>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</si>
  <si>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</si>
  <si>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</si>
  <si>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</si>
  <si>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</si>
  <si>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</si>
  <si>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</si>
  <si>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</si>
  <si>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</si>
  <si>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</si>
  <si>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</si>
  <si>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</si>
  <si>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</si>
  <si>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</si>
  <si>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</si>
  <si>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</si>
  <si>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</si>
  <si>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</si>
  <si>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</si>
  <si>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</si>
  <si>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</si>
  <si>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</si>
  <si>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</si>
  <si>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</si>
  <si>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</si>
  <si>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</si>
  <si>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</si>
  <si>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</si>
  <si>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</si>
  <si>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</si>
  <si>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</si>
  <si>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</si>
  <si>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</si>
  <si>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</si>
  <si>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</si>
  <si>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</si>
  <si>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</si>
  <si>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</si>
  <si>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</si>
  <si>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</si>
  <si>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</si>
  <si>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</si>
  <si>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</si>
  <si>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</si>
  <si>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</si>
  <si>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</si>
  <si>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</si>
  <si>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</si>
  <si>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</si>
  <si>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</si>
  <si>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</si>
  <si>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</si>
  <si>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</si>
  <si>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</si>
  <si>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</si>
  <si>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</si>
  <si>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</si>
  <si>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</si>
  <si>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</si>
  <si>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</si>
  <si>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</si>
  <si>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</si>
  <si>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</si>
  <si>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</si>
  <si>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</si>
  <si>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</si>
  <si>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</si>
  <si>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</si>
  <si>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</si>
  <si>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</si>
  <si>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</si>
  <si>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</si>
  <si>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</si>
  <si>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</si>
  <si>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</si>
  <si>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</si>
  <si>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</si>
  <si>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</si>
  <si>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</si>
  <si>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</si>
  <si>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</si>
  <si>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</si>
  <si>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</si>
  <si>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</si>
  <si>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</si>
  <si>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</si>
  <si>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</si>
  <si>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</si>
  <si>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</si>
  <si>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</si>
  <si>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</si>
  <si>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</si>
  <si>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</si>
  <si>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</si>
  <si>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</si>
  <si>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</si>
  <si>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</si>
  <si>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</si>
  <si>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</si>
  <si>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</si>
  <si>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</si>
  <si>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</si>
  <si>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</si>
  <si>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</si>
  <si>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</si>
  <si>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</si>
  <si>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</si>
  <si>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</si>
  <si>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</si>
  <si>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</si>
  <si>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</si>
  <si>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</si>
  <si>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</si>
  <si>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</si>
  <si>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</si>
  <si>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</si>
  <si>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</si>
  <si>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</si>
  <si>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</si>
  <si>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</si>
  <si>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</si>
  <si>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</si>
  <si>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</si>
  <si>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</si>
  <si>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</si>
  <si>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</si>
  <si>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</si>
  <si>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</si>
  <si>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</si>
  <si>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</si>
  <si>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</si>
  <si>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</si>
  <si>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</si>
  <si>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</si>
  <si>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</si>
  <si>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</si>
  <si>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</si>
  <si>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</si>
  <si>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</si>
  <si>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</si>
  <si>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</si>
  <si>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</si>
  <si>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</si>
  <si>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</si>
  <si>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</si>
  <si>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</si>
  <si>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</si>
  <si>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</si>
  <si>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</si>
  <si>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</si>
  <si>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</si>
  <si>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</si>
  <si>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</si>
  <si>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</si>
  <si>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</si>
  <si>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</si>
  <si>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</si>
  <si>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</si>
  <si>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</si>
  <si>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</si>
  <si>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</si>
  <si>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</si>
  <si>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</si>
  <si>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</si>
  <si>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</si>
  <si>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</si>
  <si>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</si>
  <si>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</si>
  <si>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</si>
  <si>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</si>
  <si>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</si>
  <si>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</si>
  <si>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</si>
  <si>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</si>
  <si>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</si>
  <si>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</si>
  <si>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</si>
  <si>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</si>
  <si>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</si>
  <si>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</si>
  <si>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</si>
  <si>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</si>
  <si>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</si>
  <si>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</si>
  <si>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</si>
  <si>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</si>
  <si>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</si>
  <si>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</si>
  <si>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</si>
  <si>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</si>
  <si>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</si>
  <si>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</si>
  <si>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</si>
  <si>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</si>
  <si>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</si>
  <si>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</si>
  <si>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</si>
  <si>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</si>
  <si>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</si>
  <si>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</si>
  <si>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</si>
  <si>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</si>
  <si>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</si>
  <si>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</si>
  <si>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</si>
  <si>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</si>
  <si>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</si>
  <si>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</si>
  <si>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</si>
  <si>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</si>
  <si>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</si>
  <si>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</si>
  <si>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</si>
  <si>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</si>
  <si>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</si>
  <si>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</si>
  <si>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</si>
  <si>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</si>
  <si>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</si>
  <si>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</si>
  <si>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</si>
  <si>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</si>
  <si>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</si>
  <si>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</si>
  <si>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</si>
  <si>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</si>
  <si>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</si>
  <si>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</si>
  <si>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</si>
  <si>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</si>
  <si>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</si>
  <si>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</si>
  <si>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</si>
  <si>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</si>
  <si>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</si>
  <si>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</si>
  <si>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</si>
  <si>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</si>
  <si>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</si>
  <si>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</si>
  <si>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</si>
  <si>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</si>
  <si>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</si>
  <si>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</si>
  <si>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</si>
  <si>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</si>
  <si>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</si>
  <si>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</si>
  <si>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</si>
  <si>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</si>
  <si>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</si>
  <si>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</si>
  <si>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</si>
  <si>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</si>
  <si>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</si>
  <si>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</si>
  <si>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</si>
  <si>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</si>
  <si>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</si>
  <si>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</si>
  <si>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</si>
  <si>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</si>
  <si>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</si>
  <si>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</si>
  <si>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</si>
  <si>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</si>
  <si>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</si>
  <si>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</si>
  <si>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</si>
  <si>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</si>
  <si>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</si>
  <si>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</si>
  <si>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</si>
  <si>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</si>
  <si>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</si>
  <si>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</si>
  <si>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</si>
  <si>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</si>
  <si>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</si>
  <si>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</si>
  <si>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</si>
  <si>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</si>
  <si>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</si>
  <si>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</si>
  <si>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</si>
  <si>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</si>
  <si>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</si>
  <si>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</si>
  <si>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</si>
  <si>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</si>
  <si>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</si>
  <si>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</si>
  <si>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</si>
  <si>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</si>
  <si>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</si>
  <si>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</si>
  <si>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</si>
  <si>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</si>
  <si>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</si>
  <si>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</si>
  <si>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</si>
  <si>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</si>
  <si>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</si>
  <si>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</si>
  <si>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</si>
  <si>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</si>
  <si>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</si>
  <si>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</si>
  <si>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</si>
  <si>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</si>
  <si>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</si>
  <si>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</si>
  <si>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</si>
  <si>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</si>
  <si>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</si>
  <si>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</si>
  <si>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</si>
  <si>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</si>
  <si>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</si>
  <si>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</si>
  <si>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</si>
  <si>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</si>
  <si>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</si>
  <si>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</si>
  <si>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</si>
  <si>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</si>
  <si>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</si>
  <si>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</si>
  <si>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</si>
  <si>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</si>
  <si>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</si>
  <si>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</si>
  <si>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</si>
  <si>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</si>
  <si>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</si>
  <si>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</si>
  <si>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</si>
  <si>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</si>
  <si>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</si>
  <si>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</si>
  <si>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</si>
  <si>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</si>
  <si>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</si>
  <si>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</si>
  <si>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</si>
  <si>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</si>
  <si>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</si>
  <si>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</si>
  <si>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</si>
  <si>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</si>
  <si>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</si>
  <si>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</si>
  <si>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</si>
  <si>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</si>
  <si>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</si>
  <si>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</si>
  <si>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</si>
  <si>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</si>
  <si>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</si>
  <si>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</si>
  <si>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</si>
  <si>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</si>
  <si>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</si>
  <si>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</si>
  <si>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</si>
  <si>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</si>
  <si>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</si>
  <si>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</si>
  <si>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</si>
  <si>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</si>
  <si>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</si>
  <si>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</si>
  <si>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</si>
  <si>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</si>
  <si>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</si>
  <si>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</si>
  <si>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</si>
  <si>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</si>
  <si>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</si>
  <si>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</si>
  <si>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</si>
  <si>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</si>
  <si>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</si>
  <si>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</si>
  <si>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</si>
  <si>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</si>
  <si>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</si>
  <si>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</si>
  <si>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</si>
  <si>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</si>
  <si>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</si>
  <si>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</si>
  <si>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</si>
  <si>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</si>
  <si>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</si>
  <si>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</si>
  <si>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</si>
  <si>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</si>
  <si>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</si>
  <si>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</si>
  <si>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</si>
  <si>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</si>
  <si>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</si>
  <si>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</si>
  <si>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</si>
  <si>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</si>
  <si>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</si>
  <si>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</si>
  <si>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</si>
  <si>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</si>
  <si>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</si>
  <si>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</si>
  <si>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</si>
  <si>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</si>
  <si>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</si>
  <si>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</si>
  <si>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</si>
  <si>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</si>
  <si>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</si>
  <si>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</si>
  <si>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</si>
  <si>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</si>
  <si>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</si>
  <si>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</si>
  <si>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</si>
  <si>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</si>
  <si>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</si>
  <si>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</si>
  <si>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</si>
  <si>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</si>
  <si>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</si>
  <si>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</si>
  <si>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</si>
  <si>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</si>
  <si>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</si>
  <si>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</si>
  <si>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</si>
  <si>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</si>
  <si>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</si>
  <si>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</si>
  <si>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</si>
  <si>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</si>
  <si>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</si>
  <si>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</si>
  <si>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</si>
  <si>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</si>
  <si>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</si>
  <si>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</si>
  <si>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</si>
  <si>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</si>
  <si>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</si>
  <si>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</si>
  <si>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</si>
  <si>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</si>
  <si>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</si>
  <si>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</si>
  <si>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</si>
  <si>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</si>
  <si>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</si>
  <si>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</si>
  <si>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</si>
  <si>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</si>
  <si>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</si>
  <si>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</si>
  <si>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</si>
  <si>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</si>
  <si>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</si>
  <si>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</si>
  <si>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</si>
  <si>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</si>
  <si>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</si>
  <si>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</si>
  <si>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</si>
  <si>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</si>
  <si>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</si>
  <si>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</si>
  <si>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</si>
  <si>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</si>
  <si>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</si>
  <si>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</si>
  <si>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</si>
  <si>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</si>
  <si>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</si>
  <si>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</si>
  <si>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</si>
  <si>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</si>
  <si>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</si>
  <si>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</si>
  <si>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</si>
  <si>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</si>
  <si>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</si>
  <si>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</si>
  <si>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</si>
  <si>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</si>
  <si>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</si>
  <si>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</si>
  <si>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</si>
  <si>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</si>
  <si>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</si>
  <si>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</si>
  <si>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</si>
  <si>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</si>
  <si>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</si>
  <si>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</si>
  <si>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</si>
  <si>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</si>
  <si>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</si>
  <si>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</si>
  <si>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</si>
  <si>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</si>
  <si>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</si>
  <si>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</si>
  <si>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</si>
  <si>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</si>
  <si>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</si>
  <si>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</si>
  <si>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</si>
  <si>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</si>
  <si>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</si>
  <si>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</si>
  <si>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</si>
  <si>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</si>
  <si>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</si>
  <si>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</si>
  <si>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</si>
  <si>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</si>
  <si>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</si>
  <si>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</si>
  <si>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</si>
  <si>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</si>
  <si>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</si>
  <si>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</si>
  <si>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</si>
  <si>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</si>
  <si>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</si>
  <si>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</si>
  <si>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</si>
  <si>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</si>
  <si>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</si>
  <si>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</si>
  <si>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</si>
  <si>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</si>
  <si>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</si>
  <si>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</si>
  <si>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</si>
  <si>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</si>
  <si>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</si>
  <si>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</si>
  <si>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</si>
  <si>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</si>
  <si>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</si>
  <si>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</si>
  <si>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</si>
  <si>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</si>
  <si>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</si>
  <si>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</si>
  <si>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</si>
  <si>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</si>
  <si>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</si>
  <si>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</si>
  <si>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</si>
  <si>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</si>
  <si>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</si>
  <si>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</si>
  <si>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</si>
  <si>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</si>
  <si>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</si>
  <si>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</si>
  <si>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</si>
  <si>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</si>
  <si>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</si>
  <si>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</si>
  <si>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</si>
  <si>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</si>
  <si>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</si>
  <si>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</si>
  <si>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</si>
  <si>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</si>
  <si>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</si>
  <si>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</si>
  <si>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</si>
  <si>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</si>
  <si>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</si>
  <si>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</si>
  <si>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</si>
  <si>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</si>
  <si>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</si>
  <si>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</si>
  <si>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</si>
  <si>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</si>
  <si>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</si>
  <si>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</si>
  <si>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</si>
  <si>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</si>
  <si>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</si>
  <si>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</si>
  <si>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</si>
  <si>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</si>
  <si>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</si>
  <si>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</si>
  <si>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</si>
  <si>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</si>
  <si>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</si>
  <si>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</si>
  <si>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</si>
  <si>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</si>
  <si>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</si>
  <si>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</si>
  <si>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</si>
  <si>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</si>
  <si>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</si>
  <si>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</si>
  <si>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</si>
  <si>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</si>
  <si>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</si>
  <si>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</si>
  <si>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</si>
  <si>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</si>
  <si>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</si>
  <si>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</si>
  <si>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</si>
  <si>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</si>
  <si>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</si>
  <si>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</si>
  <si>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</si>
  <si>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</si>
  <si>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</si>
  <si>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</si>
  <si>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</si>
  <si>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</si>
  <si>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</si>
  <si>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</si>
  <si>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</si>
  <si>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</si>
  <si>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</si>
  <si>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</si>
  <si>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</si>
  <si>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</si>
  <si>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</si>
  <si>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</si>
  <si>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</si>
  <si>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</si>
  <si>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</si>
  <si>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</si>
  <si>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</si>
  <si>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</si>
  <si>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</si>
  <si>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</si>
  <si>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</si>
  <si>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</si>
  <si>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</si>
  <si>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</si>
  <si>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</si>
  <si>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</si>
  <si>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</si>
  <si>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</si>
  <si>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</si>
  <si>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</si>
  <si>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</si>
  <si>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</si>
  <si>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</si>
  <si>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</si>
  <si>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</si>
  <si>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</si>
  <si>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</si>
  <si>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</si>
  <si>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</si>
  <si>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</si>
  <si>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</si>
  <si>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</si>
  <si>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</si>
  <si>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</si>
  <si>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</si>
  <si>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</si>
  <si>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</si>
  <si>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</si>
  <si>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</si>
  <si>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</si>
  <si>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</si>
  <si>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</si>
  <si>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</si>
  <si>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</si>
  <si>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</si>
  <si>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</si>
  <si>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</si>
  <si>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</si>
  <si>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</si>
  <si>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</si>
  <si>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</si>
  <si>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</si>
  <si>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</si>
  <si>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</si>
  <si>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</si>
  <si>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</si>
  <si>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</si>
  <si>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</si>
  <si>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</si>
  <si>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</si>
  <si>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</si>
  <si>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</si>
  <si>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</si>
  <si>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</si>
  <si>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</si>
  <si>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</si>
  <si>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</si>
  <si>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</si>
  <si>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</si>
  <si>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</si>
  <si>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</si>
  <si>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</si>
  <si>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</si>
  <si>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</si>
  <si>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</si>
  <si>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</si>
  <si>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</si>
  <si>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</si>
  <si>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</si>
  <si>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</si>
  <si>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</si>
  <si>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</si>
  <si>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</si>
  <si>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</si>
  <si>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</si>
  <si>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</si>
  <si>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</si>
  <si>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</si>
  <si>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</si>
  <si>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</si>
  <si>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</si>
  <si>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</si>
  <si>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</si>
  <si>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</si>
  <si>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</si>
  <si>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</si>
  <si>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</si>
  <si>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</si>
  <si>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</si>
  <si>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</si>
  <si>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</si>
  <si>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</si>
  <si>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</si>
  <si>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</si>
  <si>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</si>
  <si>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</si>
  <si>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</si>
  <si>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</si>
  <si>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</si>
  <si>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</si>
  <si>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</si>
  <si>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</si>
  <si>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</si>
  <si>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</si>
  <si>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</si>
  <si>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</si>
  <si>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</si>
  <si>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</si>
  <si>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</si>
  <si>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</si>
  <si>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</si>
  <si>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</si>
  <si>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</si>
  <si>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</si>
  <si>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</si>
  <si>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</si>
  <si>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</si>
  <si>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</si>
  <si>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</si>
  <si>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</si>
  <si>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</si>
  <si>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</si>
  <si>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</si>
  <si>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</si>
  <si>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</si>
  <si>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</si>
  <si>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</si>
  <si>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</si>
  <si>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</si>
  <si>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</si>
  <si>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</si>
  <si>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</si>
  <si>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</si>
  <si>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</si>
  <si>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</si>
  <si>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</si>
  <si>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</si>
  <si>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</si>
  <si>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</si>
  <si>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</si>
  <si>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</si>
  <si>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</si>
  <si>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</si>
  <si>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</si>
  <si>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</si>
  <si>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</si>
  <si>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</si>
  <si>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</si>
  <si>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</si>
  <si>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</si>
  <si>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</si>
  <si>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</si>
  <si>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</si>
  <si>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</si>
  <si>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</si>
  <si>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</si>
  <si>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</si>
  <si>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</si>
  <si>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</si>
  <si>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</si>
  <si>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</si>
  <si>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</si>
  <si>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</si>
  <si>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</si>
  <si>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</si>
  <si>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</si>
  <si>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</si>
  <si>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</si>
  <si>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</si>
  <si>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</si>
  <si>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</si>
  <si>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</si>
  <si>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</si>
  <si>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</si>
  <si>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</si>
  <si>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</si>
  <si>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</si>
  <si>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</si>
  <si>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</si>
  <si>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</si>
  <si>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</si>
  <si>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</si>
  <si>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</si>
  <si>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</si>
  <si>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</si>
  <si>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</si>
  <si>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</si>
  <si>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</si>
  <si>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</si>
  <si>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</si>
  <si>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</si>
  <si>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</si>
  <si>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</si>
  <si>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</si>
  <si>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</si>
  <si>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</si>
  <si>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</si>
  <si>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</si>
  <si>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</si>
  <si>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</si>
  <si>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</si>
  <si>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</si>
  <si>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</si>
  <si>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</si>
  <si>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</si>
  <si>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</si>
  <si>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</si>
  <si>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</si>
  <si>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</si>
  <si>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</si>
  <si>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</si>
  <si>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</si>
  <si>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</si>
  <si>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</si>
  <si>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</si>
  <si>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</si>
  <si>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</si>
  <si>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</si>
  <si>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</si>
  <si>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</si>
  <si>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</si>
  <si>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</si>
  <si>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</si>
  <si>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</si>
  <si>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</si>
  <si>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</si>
  <si>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</si>
  <si>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</si>
  <si>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</si>
  <si>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</si>
  <si>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</si>
  <si>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</si>
  <si>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</si>
  <si>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</si>
  <si>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</si>
  <si>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</si>
  <si>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</si>
  <si>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</si>
  <si>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</si>
  <si>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</si>
  <si>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</si>
  <si>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</si>
  <si>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</si>
  <si>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</si>
  <si>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</si>
  <si>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</si>
  <si>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</si>
  <si>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</si>
  <si>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</si>
  <si>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</si>
  <si>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</si>
  <si>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</si>
  <si>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</si>
  <si>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</si>
  <si>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</si>
  <si>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</si>
  <si>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</si>
  <si>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</si>
  <si>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</si>
  <si>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</si>
  <si>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</si>
  <si>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</si>
  <si>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</si>
  <si>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</si>
  <si>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</si>
  <si>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</si>
  <si>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</si>
  <si>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</si>
  <si>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</si>
  <si>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</si>
  <si>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</si>
  <si>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</si>
  <si>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</si>
  <si>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</si>
  <si>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</si>
  <si>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</si>
  <si>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</si>
  <si>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</si>
  <si>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</si>
  <si>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</si>
  <si>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</si>
  <si>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</si>
  <si>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</si>
  <si>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</si>
  <si>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</si>
  <si>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</si>
  <si>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</si>
  <si>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</si>
  <si>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</si>
  <si>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</si>
  <si>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</si>
  <si>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</si>
  <si>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</si>
  <si>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</si>
  <si>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</si>
  <si>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</si>
  <si>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</si>
  <si>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</si>
  <si>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</si>
  <si>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</si>
  <si>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</si>
  <si>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</si>
  <si>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</si>
  <si>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</si>
  <si>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</si>
  <si>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</si>
  <si>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</si>
  <si>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</si>
  <si>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</si>
  <si>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</si>
  <si>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</si>
  <si>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</si>
  <si>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</si>
  <si>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</si>
  <si>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</si>
  <si>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</si>
  <si>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</si>
  <si>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</si>
  <si>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</si>
  <si>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</si>
  <si>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</si>
  <si>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</si>
  <si>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</si>
  <si>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</si>
  <si>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</si>
  <si>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</si>
  <si>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</si>
  <si>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</si>
  <si>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</si>
  <si>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</si>
  <si>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</si>
  <si>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</si>
  <si>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</si>
  <si>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</si>
  <si>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</si>
  <si>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</si>
  <si>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</si>
  <si>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</si>
  <si>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</si>
  <si>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</si>
  <si>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</si>
  <si>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</si>
  <si>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</si>
  <si>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</si>
  <si>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</si>
  <si>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</si>
  <si>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</si>
  <si>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</si>
  <si>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</si>
  <si>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</si>
  <si>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</si>
  <si>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</si>
  <si>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</si>
  <si>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</si>
  <si>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</si>
  <si>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</si>
  <si>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</si>
  <si>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</si>
  <si>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</si>
  <si>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</si>
  <si>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</si>
  <si>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</si>
  <si>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</si>
  <si>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</si>
  <si>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</si>
  <si>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</si>
  <si>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</si>
  <si>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</si>
  <si>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</si>
  <si>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</si>
  <si>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</si>
  <si>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</si>
  <si>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</si>
  <si>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</si>
  <si>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</si>
  <si>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</si>
  <si>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</si>
  <si>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</si>
  <si>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</si>
  <si>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</si>
  <si>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</si>
  <si>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</si>
  <si>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</si>
  <si>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</si>
  <si>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</si>
  <si>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</si>
  <si>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</si>
  <si>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</si>
  <si>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</si>
  <si>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</si>
  <si>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</si>
  <si>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</si>
  <si>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</si>
  <si>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</si>
  <si>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</si>
  <si>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</si>
  <si>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</si>
  <si>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</si>
  <si>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</si>
  <si>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</si>
  <si>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</si>
  <si>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</si>
  <si>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</si>
  <si>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</si>
  <si>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</si>
  <si>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</si>
  <si>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</si>
  <si>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</si>
  <si>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</si>
  <si>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</si>
  <si>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</si>
  <si>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</si>
  <si>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</si>
  <si>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</si>
  <si>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</si>
  <si>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</si>
  <si>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</si>
  <si>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</si>
  <si>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</si>
  <si>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</si>
  <si>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</si>
  <si>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</si>
  <si>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</si>
  <si>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</si>
  <si>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</si>
  <si>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</si>
  <si>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</si>
  <si>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</si>
  <si>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</si>
  <si>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</si>
  <si>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</si>
  <si>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</si>
  <si>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</si>
  <si>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</si>
  <si>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</si>
  <si>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</si>
  <si>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</si>
  <si>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</si>
  <si>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</si>
  <si>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</si>
  <si>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</si>
  <si>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</si>
  <si>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</si>
  <si>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</si>
  <si>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</si>
  <si>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</si>
  <si>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</si>
  <si>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</si>
  <si>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</si>
  <si>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</si>
  <si>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</si>
  <si>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</si>
  <si>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</si>
  <si>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</si>
  <si>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</si>
  <si>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</si>
  <si>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</si>
  <si>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</si>
  <si>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</si>
  <si>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</si>
  <si>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</si>
  <si>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</si>
  <si>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</si>
  <si>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</si>
  <si>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</si>
  <si>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</si>
  <si>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</si>
  <si>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</si>
  <si>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</si>
  <si>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</si>
  <si>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</si>
  <si>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</si>
  <si>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</si>
  <si>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</si>
  <si>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</si>
  <si>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</si>
  <si>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</si>
  <si>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</si>
  <si>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</si>
  <si>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</si>
  <si>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</si>
  <si>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</si>
  <si>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</si>
  <si>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</si>
  <si>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</si>
  <si>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</si>
  <si>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</si>
  <si>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</si>
  <si>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</si>
  <si>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</si>
  <si>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</si>
  <si>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</si>
  <si>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</si>
  <si>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</si>
  <si>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</si>
  <si>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</si>
  <si>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</si>
  <si>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</si>
  <si>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</si>
  <si>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</si>
  <si>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</si>
  <si>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</si>
  <si>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</si>
  <si>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</si>
  <si>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</si>
  <si>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</si>
  <si>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</si>
  <si>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</si>
  <si>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</si>
  <si>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</si>
  <si>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</si>
  <si>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</si>
  <si>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</si>
  <si>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</si>
  <si>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</si>
  <si>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</si>
  <si>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</si>
  <si>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</si>
  <si>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</si>
  <si>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</si>
  <si>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</si>
  <si>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</si>
  <si>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</si>
  <si>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</si>
  <si>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</si>
  <si>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</si>
  <si>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</si>
  <si>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</si>
  <si>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</si>
  <si>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</si>
  <si>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</si>
  <si>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</si>
  <si>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</si>
  <si>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</si>
  <si>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</si>
  <si>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</si>
  <si>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</si>
  <si>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</si>
  <si>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</si>
  <si>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</si>
  <si>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</si>
  <si>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</si>
  <si>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</si>
  <si>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</si>
  <si>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</si>
  <si>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</si>
  <si>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</si>
  <si>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</si>
  <si>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</si>
  <si>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</si>
  <si>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</si>
  <si>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</si>
  <si>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</si>
  <si>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</si>
  <si>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</si>
  <si>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</si>
  <si>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</si>
  <si>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</si>
  <si>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</si>
  <si>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</si>
  <si>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</si>
  <si>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</si>
  <si>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</si>
  <si>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</si>
  <si>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</si>
  <si>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</si>
  <si>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</si>
  <si>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</si>
  <si>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</si>
  <si>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</si>
  <si>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</si>
  <si>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</si>
  <si>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</si>
  <si>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</si>
  <si>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</si>
  <si>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</si>
  <si>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</si>
  <si>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</si>
  <si>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</si>
  <si>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</si>
  <si>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</si>
  <si>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</si>
  <si>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</si>
  <si>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</si>
  <si>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</si>
  <si>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</si>
  <si>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</si>
  <si>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</si>
  <si>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</si>
  <si>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</si>
  <si>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</si>
  <si>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</si>
  <si>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</si>
  <si>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</si>
  <si>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</si>
  <si>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</si>
  <si>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</si>
  <si>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</si>
  <si>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</si>
  <si>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</si>
  <si>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</si>
  <si>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</si>
  <si>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</si>
  <si>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</si>
  <si>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</si>
  <si>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</si>
  <si>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</si>
  <si>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</si>
  <si>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</si>
  <si>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</si>
  <si>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</si>
  <si>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</si>
  <si>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</si>
  <si>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</si>
  <si>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</si>
  <si>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</si>
  <si>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</si>
  <si>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</si>
  <si>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</si>
  <si>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</si>
  <si>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</si>
  <si>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</si>
  <si>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</si>
  <si>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</si>
  <si>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</si>
  <si>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</si>
  <si>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</si>
  <si>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</si>
  <si>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</si>
  <si>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</si>
  <si>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</si>
  <si>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</si>
  <si>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</si>
  <si>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</si>
  <si>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</si>
  <si>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</si>
  <si>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</si>
  <si>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</si>
  <si>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</si>
  <si>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</si>
  <si>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</si>
  <si>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</si>
  <si>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</si>
  <si>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</si>
  <si>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</si>
  <si>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</si>
  <si>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</si>
  <si>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</si>
  <si>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</si>
  <si>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</si>
  <si>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</si>
  <si>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</si>
  <si>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</si>
  <si>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</si>
  <si>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</si>
  <si>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</si>
  <si>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</si>
  <si>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</si>
  <si>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</si>
  <si>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</si>
  <si>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</si>
  <si>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</si>
  <si>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</si>
  <si>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</si>
  <si>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</si>
  <si>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</si>
  <si>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</si>
  <si>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</si>
  <si>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</si>
  <si>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</si>
  <si>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</si>
  <si>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</si>
  <si>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</si>
  <si>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</si>
  <si>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</si>
  <si>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</si>
  <si>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</si>
  <si>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</si>
  <si>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</si>
  <si>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</si>
  <si>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</si>
  <si>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</si>
  <si>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</si>
  <si>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</si>
  <si>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</si>
  <si>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</si>
  <si>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</si>
  <si>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</si>
  <si>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</si>
  <si>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</si>
  <si>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</si>
  <si>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</si>
  <si>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</si>
  <si>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</si>
  <si>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</si>
  <si>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</si>
  <si>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</si>
  <si>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</si>
  <si>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</si>
  <si>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</si>
  <si>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</si>
  <si>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</si>
  <si>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</si>
  <si>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</si>
  <si>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</si>
  <si>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</si>
  <si>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</si>
  <si>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</si>
  <si>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</si>
  <si>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</si>
  <si>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</si>
  <si>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</si>
  <si>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</si>
  <si>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</si>
  <si>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</si>
  <si>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</si>
  <si>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</si>
  <si>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</si>
  <si>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</si>
  <si>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</si>
  <si>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</si>
  <si>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</si>
  <si>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</si>
  <si>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</si>
  <si>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</si>
  <si>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</si>
  <si>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</si>
  <si>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</si>
  <si>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</si>
  <si>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</si>
  <si>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</si>
  <si>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</si>
  <si>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</si>
  <si>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</si>
  <si>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</si>
  <si>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</si>
  <si>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</si>
  <si>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</si>
  <si>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</si>
  <si>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</si>
  <si>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</si>
  <si>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</si>
  <si>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</si>
  <si>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</si>
  <si>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</si>
  <si>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</si>
  <si>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</si>
  <si>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</si>
  <si>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</si>
  <si>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</si>
  <si>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</si>
  <si>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</si>
  <si>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</si>
  <si>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</si>
  <si>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</si>
  <si>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</si>
  <si>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</si>
  <si>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</si>
  <si>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</si>
  <si>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</si>
  <si>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</si>
  <si>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</si>
  <si>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</si>
  <si>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</si>
  <si>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</si>
  <si>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</si>
  <si>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</si>
  <si>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</si>
  <si>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</si>
  <si>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</si>
  <si>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</si>
  <si>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</si>
  <si>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</si>
  <si>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</si>
  <si>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</si>
  <si>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</si>
  <si>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</si>
  <si>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</si>
  <si>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</si>
  <si>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</si>
  <si>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</si>
  <si>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</si>
  <si>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</si>
  <si>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</si>
  <si>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</si>
  <si>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</si>
  <si>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</si>
  <si>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</si>
  <si>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</si>
  <si>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</si>
  <si>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</si>
  <si>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</si>
  <si>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</si>
  <si>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</si>
  <si>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</si>
  <si>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</si>
  <si>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</si>
  <si>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</si>
  <si>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</si>
  <si>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</si>
  <si>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</si>
  <si>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</si>
  <si>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</si>
  <si>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</si>
  <si>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</si>
  <si>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</si>
  <si>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</si>
  <si>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</si>
  <si>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</si>
  <si>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</si>
  <si>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</si>
  <si>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</si>
  <si>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</si>
  <si>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</si>
  <si>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</si>
  <si>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</si>
  <si>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</si>
  <si>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</si>
  <si>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</si>
  <si>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</si>
  <si>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</si>
  <si>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</si>
  <si>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</si>
  <si>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</si>
  <si>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</si>
  <si>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</si>
  <si>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</si>
  <si>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</si>
  <si>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</si>
  <si>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</si>
  <si>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</si>
  <si>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</si>
  <si>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</si>
  <si>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</si>
  <si>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</si>
  <si>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</si>
  <si>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</si>
  <si>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</si>
  <si>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</si>
  <si>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</si>
  <si>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</si>
  <si>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</si>
  <si>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</si>
  <si>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</si>
  <si>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</si>
  <si>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</si>
  <si>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</si>
  <si>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</si>
  <si>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</si>
  <si>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</si>
  <si>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</si>
  <si>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</si>
  <si>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</si>
  <si>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</si>
  <si>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</si>
  <si>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</si>
  <si>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</si>
  <si>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</si>
  <si>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</si>
  <si>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</si>
  <si>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</si>
  <si>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</si>
  <si>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</si>
  <si>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</si>
  <si>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</si>
  <si>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</si>
  <si>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</si>
  <si>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</si>
  <si>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</si>
  <si>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</si>
  <si>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</si>
  <si>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</si>
  <si>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</si>
  <si>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</si>
  <si>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</si>
  <si>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</si>
  <si>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</si>
  <si>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</si>
  <si>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</si>
  <si>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</si>
  <si>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</si>
  <si>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</si>
  <si>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</si>
  <si>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</si>
  <si>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</si>
  <si>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</si>
  <si>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</si>
  <si>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</si>
  <si>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</si>
  <si>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</si>
  <si>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</si>
  <si>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</si>
  <si>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</si>
  <si>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</si>
  <si>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</si>
  <si>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</si>
  <si>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</si>
  <si>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</si>
  <si>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</si>
  <si>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</si>
  <si>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</si>
  <si>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</si>
  <si>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</si>
  <si>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</si>
  <si>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</si>
  <si>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</si>
  <si>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</si>
  <si>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</si>
  <si>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</si>
  <si>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</si>
  <si>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</si>
  <si>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</si>
  <si>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</si>
  <si>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</si>
  <si>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</si>
  <si>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</si>
  <si>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</si>
  <si>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</si>
  <si>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</si>
  <si>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</si>
  <si>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</si>
  <si>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</si>
  <si>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</si>
  <si>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</si>
  <si>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</si>
  <si>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</si>
  <si>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</si>
  <si>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</si>
  <si>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</si>
  <si>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</si>
  <si>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</si>
  <si>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</si>
  <si>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</si>
  <si>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</si>
  <si>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</si>
  <si>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</si>
  <si>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</si>
  <si>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</si>
  <si>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</si>
  <si>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</si>
  <si>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</si>
  <si>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</si>
  <si>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</si>
  <si>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</si>
  <si>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</si>
  <si>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</si>
  <si>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</si>
  <si>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</si>
  <si>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</si>
  <si>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</si>
  <si>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</si>
  <si>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</si>
  <si>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</si>
  <si>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</si>
  <si>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</si>
  <si>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</si>
  <si>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</si>
  <si>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</si>
  <si>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</si>
  <si>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</si>
  <si>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</si>
  <si>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</si>
  <si>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</si>
  <si>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</si>
  <si>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</si>
  <si>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</si>
  <si>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</si>
  <si>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</si>
  <si>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</si>
  <si>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</si>
  <si>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</si>
  <si>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</si>
  <si>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</si>
  <si>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</si>
  <si>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</si>
  <si>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</si>
  <si>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</si>
  <si>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</si>
  <si>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</si>
  <si>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</si>
  <si>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</si>
  <si>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</si>
  <si>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</si>
  <si>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</si>
  <si>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</si>
  <si>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</si>
  <si>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</si>
  <si>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</si>
  <si>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</si>
  <si>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</si>
  <si>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</si>
  <si>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</si>
  <si>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</si>
  <si>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</si>
  <si>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</si>
  <si>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</si>
  <si>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</si>
  <si>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</si>
  <si>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</si>
  <si>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</si>
  <si>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</si>
  <si>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</si>
  <si>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</si>
  <si>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</si>
  <si>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</si>
  <si>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</si>
  <si>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</si>
  <si>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</si>
  <si>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</si>
  <si>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</si>
  <si>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</si>
  <si>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</si>
  <si>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</si>
  <si>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</si>
  <si>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</si>
  <si>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</si>
  <si>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</si>
  <si>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</si>
  <si>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</si>
  <si>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</si>
  <si>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</si>
  <si>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</si>
  <si>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</si>
  <si>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</si>
  <si>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</si>
  <si>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</si>
  <si>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</si>
  <si>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</si>
  <si>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</si>
  <si>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</si>
  <si>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</si>
  <si>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</si>
  <si>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</si>
  <si>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</si>
  <si>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</si>
  <si>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</si>
  <si>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</si>
  <si>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</si>
  <si>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</si>
  <si>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</si>
  <si>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</si>
  <si>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</si>
  <si>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</si>
  <si>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</si>
  <si>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</si>
  <si>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</si>
  <si>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</si>
  <si>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</si>
  <si>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</si>
  <si>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</si>
  <si>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</si>
  <si>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</si>
  <si>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</si>
  <si>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</si>
  <si>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</si>
  <si>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</si>
  <si>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</si>
  <si>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</si>
  <si>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</si>
  <si>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</si>
  <si>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</si>
  <si>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</si>
  <si>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</si>
  <si>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</si>
  <si>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</si>
  <si>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</si>
  <si>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</si>
  <si>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</si>
  <si>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</si>
  <si>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</si>
  <si>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</si>
  <si>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</si>
  <si>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</si>
  <si>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</si>
  <si>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</si>
  <si>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</si>
  <si>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</si>
  <si>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</si>
  <si>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</si>
  <si>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</si>
  <si>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</si>
  <si>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</si>
  <si>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</si>
  <si>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</si>
  <si>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</si>
  <si>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</si>
  <si>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</si>
  <si>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</si>
  <si>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</si>
  <si>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</si>
  <si>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</si>
  <si>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</si>
  <si>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</si>
  <si>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</si>
  <si>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</si>
  <si>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</si>
  <si>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</si>
  <si>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</si>
  <si>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</si>
  <si>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</si>
  <si>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</si>
  <si>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</si>
  <si>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</si>
  <si>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</si>
  <si>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</si>
  <si>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</si>
  <si>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</si>
  <si>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</si>
  <si>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</si>
  <si>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</si>
  <si>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</si>
  <si>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</si>
  <si>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</si>
  <si>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</si>
  <si>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</si>
  <si>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</si>
  <si>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</si>
  <si>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</si>
  <si>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</si>
  <si>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</si>
  <si>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</si>
  <si>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</si>
  <si>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</si>
  <si>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</si>
  <si>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</si>
  <si>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</si>
  <si>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</si>
  <si>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</si>
  <si>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</si>
  <si>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</si>
  <si>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</si>
  <si>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</si>
  <si>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</si>
  <si>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</si>
  <si>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</si>
  <si>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</si>
  <si>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</si>
  <si>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</si>
  <si>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</si>
  <si>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</si>
  <si>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</si>
  <si>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</si>
  <si>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</si>
  <si>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</si>
  <si>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</si>
  <si>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</si>
  <si>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</si>
  <si>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</si>
  <si>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</si>
  <si>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</si>
  <si>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</si>
  <si>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</si>
  <si>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</si>
  <si>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</si>
  <si>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</si>
  <si>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</si>
  <si>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</si>
  <si>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</si>
  <si>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</si>
  <si>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</si>
  <si>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</si>
  <si>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</si>
  <si>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</si>
  <si>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</si>
  <si>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</si>
  <si>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</si>
  <si>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</si>
  <si>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</si>
  <si>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</si>
  <si>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</si>
  <si>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</si>
  <si>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</si>
  <si>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</si>
  <si>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</si>
  <si>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</si>
  <si>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</si>
  <si>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</si>
  <si>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</si>
  <si>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</si>
  <si>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</si>
  <si>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</si>
  <si>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</si>
  <si>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</si>
  <si>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</si>
  <si>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</si>
  <si>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</si>
  <si>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</si>
  <si>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</si>
  <si>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</si>
  <si>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</si>
  <si>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</si>
  <si>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</si>
  <si>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</si>
  <si>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</si>
  <si>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</si>
  <si>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</si>
  <si>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</si>
  <si>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</si>
  <si>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</si>
  <si>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</si>
  <si>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</si>
  <si>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</si>
  <si>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</si>
  <si>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</si>
  <si>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</si>
  <si>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</si>
  <si>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</si>
  <si>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</si>
  <si>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</si>
  <si>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</si>
  <si>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</si>
  <si>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</si>
  <si>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</si>
  <si>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</si>
  <si>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</si>
  <si>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</si>
  <si>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</si>
  <si>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</si>
  <si>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</si>
  <si>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</si>
  <si>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</si>
  <si>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</si>
  <si>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</si>
  <si>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</si>
  <si>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</si>
  <si>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</si>
  <si>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</si>
  <si>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</si>
  <si>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</si>
  <si>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</si>
  <si>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</si>
  <si>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</si>
  <si>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</si>
  <si>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</si>
  <si>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</si>
  <si>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</si>
  <si>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</si>
  <si>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</si>
  <si>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</si>
  <si>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</si>
  <si>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</si>
  <si>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</si>
  <si>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</si>
  <si>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</si>
  <si>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</si>
  <si>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</si>
  <si>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</si>
  <si>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</si>
  <si>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</si>
  <si>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</si>
  <si>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</si>
  <si>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</si>
  <si>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</si>
  <si>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</si>
  <si>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</si>
  <si>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</si>
  <si>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</si>
  <si>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</si>
  <si>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</si>
  <si>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</si>
  <si>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</si>
  <si>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</si>
  <si>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</si>
  <si>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</si>
  <si>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</si>
  <si>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</si>
  <si>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</si>
  <si>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</si>
  <si>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</si>
  <si>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</si>
  <si>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</si>
  <si>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</si>
  <si>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</si>
  <si>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</si>
  <si>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</si>
  <si>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</si>
  <si>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</si>
  <si>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</si>
  <si>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</si>
  <si>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</si>
  <si>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</si>
  <si>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</si>
  <si>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</si>
  <si>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</si>
  <si>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</si>
  <si>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</si>
  <si>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</si>
  <si>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</si>
  <si>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</si>
  <si>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</si>
  <si>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</si>
  <si>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</si>
  <si>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</si>
  <si>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</si>
  <si>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</si>
  <si>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</si>
  <si>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</si>
  <si>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</si>
  <si>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</si>
  <si>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</si>
  <si>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</si>
  <si>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</si>
  <si>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</si>
  <si>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</si>
  <si>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</si>
  <si>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</si>
  <si>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</si>
  <si>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</si>
  <si>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</si>
  <si>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</si>
  <si>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</si>
  <si>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</si>
  <si>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</si>
  <si>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</si>
  <si>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</si>
  <si>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</si>
  <si>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</si>
  <si>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</si>
  <si>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</si>
  <si>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</si>
  <si>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</si>
  <si>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</si>
  <si>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</si>
  <si>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</si>
  <si>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</si>
  <si>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</si>
  <si>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</si>
  <si>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</si>
  <si>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</si>
  <si>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</si>
  <si>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</si>
  <si>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</si>
  <si>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</si>
  <si>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</si>
  <si>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</si>
  <si>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</si>
  <si>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</si>
  <si>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</si>
  <si>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</si>
  <si>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</si>
  <si>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</si>
  <si>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</si>
  <si>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</si>
  <si>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</si>
  <si>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</si>
  <si>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</si>
  <si>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</si>
  <si>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</si>
  <si>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</si>
  <si>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</si>
  <si>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</si>
  <si>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</si>
  <si>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</si>
  <si>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</si>
  <si>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</si>
  <si>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</si>
  <si>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</si>
  <si>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</si>
  <si>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</si>
  <si>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</si>
  <si>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</si>
  <si>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</si>
  <si>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</si>
  <si>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</si>
  <si>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</si>
  <si>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</si>
  <si>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</si>
  <si>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</si>
  <si>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</si>
  <si>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</si>
  <si>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</si>
  <si>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</si>
  <si>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</si>
  <si>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</si>
  <si>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</si>
  <si>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</si>
  <si>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</si>
  <si>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</si>
  <si>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</si>
  <si>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</si>
  <si>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</si>
  <si>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</si>
  <si>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</si>
  <si>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</si>
  <si>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</si>
  <si>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</si>
  <si>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</si>
  <si>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</si>
  <si>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</si>
  <si>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</si>
  <si>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</si>
  <si>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</si>
  <si>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</si>
  <si>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</si>
  <si>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</si>
  <si>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</si>
  <si>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</si>
  <si>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</si>
  <si>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</si>
  <si>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</si>
  <si>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</si>
  <si>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</si>
  <si>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</si>
  <si>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</si>
  <si>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</si>
  <si>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</si>
  <si>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</si>
  <si>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</si>
  <si>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</si>
  <si>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</si>
  <si>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</si>
  <si>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</si>
  <si>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</si>
  <si>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</si>
  <si>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</si>
  <si>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</si>
  <si>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</si>
  <si>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</si>
  <si>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</si>
  <si>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</si>
  <si>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</si>
  <si>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</si>
  <si>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</si>
  <si>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</si>
  <si>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</si>
  <si>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</si>
  <si>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</si>
  <si>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</si>
  <si>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</si>
  <si>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</si>
  <si>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</si>
  <si>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</si>
  <si>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</si>
  <si>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</si>
  <si>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</si>
  <si>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</si>
  <si>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</si>
  <si>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</si>
  <si>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</si>
  <si>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</si>
  <si>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</si>
  <si>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</si>
  <si>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</si>
  <si>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</si>
  <si>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</si>
  <si>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</si>
  <si>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</si>
  <si>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</si>
  <si>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</si>
  <si>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</si>
  <si>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</si>
  <si>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</si>
  <si>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</si>
  <si>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</si>
  <si>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</si>
  <si>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</si>
  <si>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</si>
  <si>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</si>
  <si>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</si>
  <si>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</si>
  <si>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</si>
  <si>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</si>
  <si>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</si>
  <si>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</si>
  <si>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</si>
  <si>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</si>
  <si>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</si>
  <si>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</si>
  <si>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</si>
  <si>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</si>
  <si>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</si>
  <si>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</si>
  <si>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</si>
  <si>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</si>
  <si>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</si>
  <si>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</si>
  <si>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</si>
  <si>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</si>
  <si>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</si>
  <si>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</si>
  <si>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</si>
  <si>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</si>
  <si>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</si>
  <si>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</si>
  <si>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</si>
  <si>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</si>
  <si>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</si>
  <si>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</si>
  <si>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</si>
  <si>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</si>
  <si>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</si>
  <si>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</si>
  <si>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</si>
  <si>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</si>
  <si>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</si>
  <si>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</si>
  <si>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</si>
  <si>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</si>
  <si>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</si>
  <si>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</si>
  <si>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</si>
  <si>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</si>
  <si>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</si>
  <si>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</si>
  <si>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</si>
  <si>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</si>
  <si>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</si>
  <si>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</si>
  <si>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</si>
  <si>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</si>
  <si>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</si>
  <si>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</si>
  <si>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</si>
  <si>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</si>
  <si>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</si>
  <si>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</si>
  <si>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</si>
  <si>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</si>
  <si>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</si>
  <si>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</si>
  <si>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</si>
  <si>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</si>
  <si>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</si>
  <si>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</si>
  <si>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</si>
  <si>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</si>
  <si>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</si>
  <si>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</si>
  <si>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</si>
  <si>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</si>
  <si>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</si>
  <si>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</si>
  <si>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</si>
  <si>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</si>
  <si>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</si>
  <si>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</si>
  <si>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</si>
  <si>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</si>
  <si>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</si>
  <si>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</si>
  <si>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</si>
  <si>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</si>
  <si>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</si>
  <si>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</si>
  <si>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</si>
  <si>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</si>
  <si>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</si>
  <si>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</si>
  <si>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</si>
  <si>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</si>
  <si>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</si>
  <si>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</si>
  <si>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</si>
  <si>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</si>
  <si>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</si>
  <si>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</si>
  <si>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</si>
  <si>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</si>
  <si>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</si>
  <si>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</si>
  <si>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</si>
  <si>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</si>
  <si>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</si>
  <si>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</si>
  <si>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</si>
  <si>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</si>
  <si>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</si>
  <si>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</si>
  <si>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</si>
  <si>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</si>
  <si>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</si>
  <si>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</si>
  <si>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</si>
  <si>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</si>
  <si>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</si>
  <si>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</si>
  <si>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</si>
  <si>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</si>
  <si>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</si>
  <si>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</si>
  <si>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</si>
  <si>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</si>
  <si>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</si>
  <si>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</si>
  <si>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</si>
  <si>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</si>
  <si>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</si>
  <si>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</si>
  <si>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</si>
  <si>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</si>
  <si>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</si>
  <si>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</si>
  <si>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</si>
  <si>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</si>
  <si>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</si>
  <si>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</si>
  <si>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</si>
  <si>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</si>
  <si>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</si>
  <si>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</si>
  <si>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</si>
  <si>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</si>
  <si>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</si>
  <si>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</si>
  <si>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</si>
  <si>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</si>
  <si>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</si>
  <si>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</si>
  <si>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</si>
  <si>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</si>
  <si>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</si>
  <si>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</si>
  <si>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</si>
  <si>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</si>
  <si>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</si>
  <si>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</si>
  <si>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</si>
  <si>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</si>
  <si>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</si>
  <si>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</si>
  <si>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</si>
  <si>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</si>
  <si>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</si>
  <si>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</si>
  <si>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</si>
  <si>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</si>
  <si>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</si>
  <si>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</si>
  <si>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</si>
  <si>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</si>
  <si>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</si>
  <si>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</si>
  <si>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</si>
  <si>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</si>
  <si>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</si>
  <si>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</si>
  <si>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</si>
  <si>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</si>
  <si>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</si>
  <si>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</si>
  <si>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</si>
  <si>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</si>
  <si>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</si>
  <si>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</si>
  <si>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</si>
  <si>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</si>
  <si>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</si>
  <si>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</si>
  <si>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</si>
  <si>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</si>
  <si>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</si>
  <si>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</si>
  <si>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</si>
  <si>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</si>
  <si>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</si>
  <si>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</si>
  <si>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</si>
  <si>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</si>
  <si>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</si>
  <si>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</si>
  <si>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</si>
  <si>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</si>
  <si>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</si>
  <si>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</si>
  <si>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</si>
  <si>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</si>
  <si>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</si>
  <si>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</si>
  <si>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</si>
  <si>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</si>
  <si>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</si>
  <si>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</si>
  <si>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</si>
  <si>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</si>
  <si>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</si>
  <si>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</si>
  <si>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</si>
  <si>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</si>
  <si>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</si>
  <si>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</si>
  <si>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</si>
  <si>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</si>
  <si>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</si>
  <si>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</si>
  <si>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</si>
  <si>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</si>
  <si>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</si>
  <si>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</si>
  <si>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</si>
  <si>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</si>
  <si>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</si>
  <si>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</si>
  <si>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</si>
  <si>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</si>
  <si>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</si>
  <si>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</si>
  <si>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</si>
  <si>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</si>
  <si>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</si>
  <si>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</si>
  <si>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</si>
  <si>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</si>
  <si>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</si>
  <si>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</si>
  <si>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</si>
  <si>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</si>
  <si>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</si>
  <si>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</si>
  <si>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</si>
  <si>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</si>
  <si>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</si>
  <si>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</si>
  <si>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</si>
  <si>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</si>
  <si>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</si>
  <si>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</si>
  <si>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</si>
  <si>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</si>
  <si>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</si>
  <si>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</si>
  <si>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</si>
  <si>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</si>
  <si>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</si>
  <si>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</si>
  <si>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</si>
  <si>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</si>
  <si>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</si>
  <si>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</si>
  <si>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</si>
  <si>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</si>
  <si>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</si>
  <si>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</si>
  <si>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</si>
  <si>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</si>
  <si>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</si>
  <si>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</si>
  <si>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</si>
  <si>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</si>
  <si>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</si>
  <si>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</si>
  <si>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</si>
  <si>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</si>
  <si>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</si>
  <si>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</si>
  <si>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</si>
  <si>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</si>
  <si>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</si>
  <si>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</si>
  <si>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</si>
  <si>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</si>
  <si>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</si>
  <si>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</si>
  <si>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</si>
  <si>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</si>
  <si>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</si>
  <si>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</si>
  <si>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</si>
  <si>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</si>
  <si>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</si>
  <si>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</si>
  <si>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</si>
  <si>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</si>
  <si>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</si>
  <si>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</si>
  <si>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</si>
  <si>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</si>
  <si>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</si>
  <si>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</si>
  <si>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</si>
  <si>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</si>
  <si>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</si>
  <si>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</si>
  <si>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</si>
  <si>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</si>
  <si>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</si>
  <si>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</si>
  <si>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</si>
  <si>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</si>
  <si>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</si>
  <si>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</si>
  <si>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</si>
  <si>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</si>
  <si>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</si>
  <si>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</si>
  <si>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</si>
  <si>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</si>
  <si>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</si>
  <si>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</si>
  <si>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</si>
  <si>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</si>
  <si>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</si>
  <si>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</si>
  <si>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</si>
  <si>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</si>
  <si>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</si>
  <si>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</si>
  <si>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</si>
  <si>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</si>
  <si>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</si>
  <si>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</si>
  <si>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</si>
  <si>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</si>
  <si>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</si>
  <si>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</si>
  <si>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</si>
  <si>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</si>
  <si>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</si>
  <si>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</si>
  <si>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</si>
  <si>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</si>
  <si>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</si>
  <si>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</si>
  <si>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</si>
  <si>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</si>
  <si>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</si>
  <si>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</si>
  <si>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</si>
  <si>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</si>
  <si>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</si>
  <si>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</si>
  <si>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</si>
  <si>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</si>
  <si>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</si>
  <si>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</si>
  <si>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</si>
  <si>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</si>
  <si>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</si>
  <si>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</si>
  <si>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</si>
  <si>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</si>
  <si>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</si>
  <si>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</si>
  <si>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</si>
  <si>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</si>
  <si>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</si>
  <si>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</si>
  <si>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</si>
  <si>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</si>
  <si>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</si>
  <si>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</si>
  <si>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</si>
  <si>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</si>
  <si>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</si>
  <si>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</si>
  <si>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</si>
  <si>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</si>
  <si>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</si>
  <si>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</si>
  <si>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</si>
  <si>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</si>
  <si>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</si>
  <si>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</si>
  <si>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</si>
  <si>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</si>
  <si>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</si>
  <si>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</si>
  <si>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</si>
  <si>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</si>
  <si>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</si>
  <si>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</si>
  <si>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</si>
  <si>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</si>
  <si>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</si>
  <si>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</si>
  <si>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</si>
  <si>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</si>
  <si>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</si>
  <si>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</si>
  <si>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</si>
  <si>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</si>
  <si>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</si>
  <si>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</si>
  <si>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</si>
  <si>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</si>
  <si>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</si>
  <si>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</si>
  <si>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</si>
  <si>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</si>
  <si>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</si>
  <si>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</si>
  <si>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</si>
  <si>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</si>
  <si>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</si>
  <si>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</si>
  <si>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</si>
  <si>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</si>
  <si>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</si>
  <si>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</si>
  <si>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</si>
  <si>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</si>
  <si>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</si>
  <si>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</si>
  <si>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</si>
  <si>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</si>
  <si>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</si>
  <si>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</si>
  <si>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</si>
  <si>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</si>
  <si>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</si>
  <si>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</si>
  <si>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</si>
  <si>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</si>
  <si>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</si>
  <si>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</si>
  <si>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</si>
  <si>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</si>
  <si>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</si>
  <si>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</si>
  <si>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</si>
  <si>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</si>
  <si>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</si>
  <si>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</si>
  <si>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</si>
  <si>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</si>
  <si>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</si>
  <si>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</si>
  <si>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</si>
  <si>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</si>
  <si>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</si>
  <si>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</si>
  <si>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</si>
  <si>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</si>
  <si>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</si>
  <si>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</si>
  <si>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</si>
  <si>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</si>
  <si>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</si>
  <si>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</si>
  <si>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</si>
  <si>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</si>
  <si>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</si>
  <si>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</si>
  <si>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</si>
  <si>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</si>
  <si>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</si>
  <si>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</si>
  <si>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</si>
  <si>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</si>
  <si>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</si>
  <si>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</si>
  <si>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</si>
  <si>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</si>
  <si>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</si>
  <si>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</si>
  <si>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</si>
  <si>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</si>
  <si>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</si>
  <si>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</si>
  <si>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</si>
  <si>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</si>
  <si>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</si>
  <si>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</si>
  <si>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</si>
  <si>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</si>
  <si>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</si>
  <si>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</si>
  <si>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</si>
  <si>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</si>
  <si>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</si>
  <si>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</si>
  <si>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</si>
  <si>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</si>
  <si>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</si>
  <si>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</si>
  <si>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</si>
  <si>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</si>
  <si>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</si>
  <si>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</si>
  <si>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</si>
  <si>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</si>
  <si>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</si>
  <si>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</si>
  <si>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</si>
  <si>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</si>
  <si>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</si>
  <si>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</si>
  <si>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</si>
  <si>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</si>
  <si>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</si>
  <si>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</si>
  <si>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</si>
  <si>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</si>
  <si>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</si>
  <si>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</si>
  <si>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</si>
  <si>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</si>
  <si>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</si>
  <si>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</si>
  <si>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</si>
  <si>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</si>
  <si>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</si>
  <si>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</si>
  <si>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</si>
  <si>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</si>
  <si>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</si>
  <si>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</si>
  <si>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</si>
  <si>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</si>
  <si>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</si>
  <si>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</si>
  <si>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</si>
  <si>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</si>
  <si>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</si>
  <si>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</si>
  <si>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</si>
  <si>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</si>
  <si>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</si>
  <si>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</si>
  <si>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</si>
  <si>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</si>
  <si>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</si>
  <si>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</si>
  <si>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</si>
  <si>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</si>
  <si>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</si>
  <si>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</si>
  <si>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</si>
  <si>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</si>
  <si>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</si>
  <si>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</si>
  <si>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</si>
  <si>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</si>
  <si>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</si>
  <si>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</si>
  <si>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</si>
  <si>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</si>
  <si>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</si>
  <si>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</si>
  <si>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</si>
  <si>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</si>
  <si>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</si>
  <si>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</si>
  <si>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</si>
  <si>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</si>
  <si>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</si>
  <si>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</si>
  <si>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</si>
  <si>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</si>
  <si>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</si>
  <si>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</si>
  <si>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</si>
  <si>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</si>
  <si>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</si>
  <si>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</si>
  <si>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</si>
  <si>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</si>
  <si>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</si>
  <si>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</si>
  <si>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</si>
  <si>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</si>
  <si>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</si>
  <si>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</si>
  <si>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</si>
  <si>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</si>
  <si>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</si>
  <si>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</si>
  <si>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</si>
  <si>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</si>
  <si>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</si>
  <si>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</si>
  <si>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</si>
  <si>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</si>
  <si>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</si>
  <si>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</si>
  <si>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</si>
  <si>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</si>
  <si>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</si>
  <si>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</si>
  <si>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</si>
  <si>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</si>
  <si>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</si>
  <si>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</si>
  <si>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</si>
  <si>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</si>
  <si>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</si>
  <si>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</si>
  <si>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</si>
  <si>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</si>
  <si>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</si>
  <si>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</si>
  <si>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</si>
  <si>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</si>
  <si>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</si>
  <si>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</si>
  <si>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</si>
  <si>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</si>
  <si>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</si>
  <si>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</si>
  <si>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</si>
  <si>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</si>
  <si>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</si>
  <si>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</si>
  <si>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</si>
  <si>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</si>
  <si>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</si>
  <si>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</si>
  <si>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</si>
  <si>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</si>
  <si>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</si>
  <si>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</si>
  <si>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</si>
  <si>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</si>
  <si>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</si>
  <si>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</si>
  <si>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</si>
  <si>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</si>
  <si>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</si>
  <si>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</si>
  <si>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</si>
  <si>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</si>
  <si>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</si>
  <si>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</si>
  <si>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</si>
  <si>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</si>
  <si>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</si>
  <si>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</si>
  <si>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</si>
  <si>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</si>
  <si>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</si>
  <si>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</si>
  <si>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</si>
  <si>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</si>
  <si>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</si>
  <si>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</si>
  <si>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</si>
  <si>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</si>
  <si>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</si>
  <si>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</si>
  <si>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</si>
  <si>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</si>
  <si>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</si>
  <si>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</si>
  <si>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</si>
  <si>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</si>
  <si>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</si>
  <si>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</si>
  <si>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</si>
  <si>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</si>
  <si>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</si>
  <si>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</si>
  <si>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</si>
  <si>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</si>
  <si>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</si>
  <si>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</si>
  <si>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</si>
  <si>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</si>
  <si>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</si>
  <si>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</si>
  <si>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</si>
  <si>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</si>
  <si>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</si>
  <si>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</si>
  <si>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</si>
  <si>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</si>
  <si>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</si>
  <si>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</si>
  <si>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</si>
  <si>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</si>
  <si>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</si>
  <si>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</si>
  <si>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</si>
  <si>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</si>
  <si>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</si>
  <si>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</si>
  <si>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</si>
  <si>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</si>
  <si>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</si>
  <si>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</si>
  <si>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</si>
  <si>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</si>
  <si>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</si>
  <si>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</si>
  <si>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</si>
  <si>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</si>
  <si>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</si>
  <si>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</si>
  <si>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</si>
  <si>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</si>
  <si>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</si>
  <si>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</si>
  <si>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</si>
  <si>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</si>
  <si>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</si>
  <si>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</si>
  <si>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</si>
  <si>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</si>
  <si>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</si>
  <si>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</si>
  <si>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</si>
  <si>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</si>
  <si>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</si>
  <si>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</si>
  <si>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</si>
  <si>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</si>
  <si>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</si>
  <si>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</si>
  <si>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</si>
  <si>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</si>
  <si>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</si>
  <si>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</si>
  <si>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</si>
  <si>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</si>
  <si>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</si>
  <si>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</si>
  <si>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</si>
  <si>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</si>
  <si>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</si>
  <si>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</si>
  <si>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</si>
  <si>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</si>
  <si>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</si>
  <si>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</si>
  <si>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</si>
  <si>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</si>
  <si>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</si>
  <si>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</si>
  <si>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</si>
  <si>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</si>
  <si>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</si>
  <si>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</si>
  <si>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</si>
  <si>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</si>
  <si>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</si>
  <si>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</si>
  <si>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</si>
  <si>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</si>
  <si>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</si>
  <si>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</si>
  <si>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</si>
  <si>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</si>
  <si>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</si>
  <si>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</si>
  <si>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</si>
  <si>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</si>
  <si>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</si>
  <si>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</si>
  <si>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</si>
  <si>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</si>
  <si>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</si>
  <si>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</si>
  <si>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</si>
  <si>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</si>
  <si>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</si>
  <si>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</si>
  <si>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</si>
  <si>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</si>
  <si>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</si>
  <si>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</si>
  <si>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</si>
  <si>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</si>
  <si>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</si>
  <si>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</si>
  <si>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</si>
  <si>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</si>
  <si>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</si>
  <si>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</si>
  <si>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</si>
  <si>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</si>
  <si>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</si>
  <si>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</si>
  <si>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</si>
  <si>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</si>
  <si>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</si>
  <si>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</si>
  <si>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</si>
  <si>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</si>
  <si>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</si>
  <si>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</si>
  <si>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</si>
  <si>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</si>
  <si>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</si>
  <si>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</si>
  <si>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</si>
  <si>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</si>
  <si>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</si>
  <si>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</si>
  <si>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</si>
  <si>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</si>
  <si>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</si>
  <si>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</si>
  <si>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</si>
  <si>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</si>
  <si>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</si>
  <si>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</si>
  <si>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</si>
  <si>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</si>
  <si>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</si>
  <si>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</si>
  <si>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</si>
  <si>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</si>
  <si>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</si>
  <si>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</si>
  <si>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</si>
  <si>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</si>
  <si>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</si>
  <si>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</si>
  <si>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</si>
  <si>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</si>
  <si>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</si>
  <si>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</si>
  <si>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</si>
  <si>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</si>
  <si>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</si>
  <si>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</si>
  <si>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</si>
  <si>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</si>
  <si>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</si>
  <si>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</si>
  <si>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</si>
  <si>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</si>
  <si>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</si>
  <si>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</si>
  <si>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</si>
  <si>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</si>
  <si>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</si>
  <si>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</si>
  <si>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</si>
  <si>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</si>
  <si>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</si>
  <si>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</si>
  <si>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</si>
  <si>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</si>
  <si>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</si>
  <si>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</si>
  <si>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</si>
  <si>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</si>
  <si>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</si>
  <si>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</si>
  <si>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</si>
  <si>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</si>
  <si>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</si>
  <si>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</si>
  <si>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</si>
  <si>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</si>
  <si>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</si>
  <si>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</si>
  <si>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</si>
  <si>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</si>
  <si>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</si>
  <si>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</si>
  <si>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</si>
  <si>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</si>
  <si>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</si>
  <si>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</si>
  <si>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</si>
  <si>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</si>
  <si>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</si>
  <si>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</si>
  <si>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</si>
  <si>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</si>
  <si>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</si>
  <si>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</si>
  <si>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</si>
  <si>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</si>
  <si>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</si>
  <si>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</si>
  <si>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</si>
  <si>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</si>
  <si>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</si>
  <si>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</si>
  <si>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</si>
  <si>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</si>
  <si>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</si>
  <si>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</si>
  <si>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</si>
  <si>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</si>
  <si>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</si>
  <si>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</si>
  <si>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</si>
  <si>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</si>
  <si>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</si>
  <si>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</si>
  <si>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</si>
  <si>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</si>
  <si>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</si>
  <si>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</si>
  <si>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</si>
  <si>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</si>
  <si>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</si>
  <si>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</si>
  <si>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</si>
  <si>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</si>
  <si>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</si>
  <si>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</si>
  <si>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</si>
  <si>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</si>
  <si>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</si>
  <si>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</si>
  <si>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</si>
  <si>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</si>
  <si>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</si>
  <si>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</si>
  <si>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</si>
  <si>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</si>
  <si>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</si>
  <si>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</si>
  <si>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</si>
  <si>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</si>
  <si>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</si>
  <si>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</si>
  <si>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</si>
  <si>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</si>
  <si>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</si>
  <si>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</si>
  <si>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</si>
  <si>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</si>
  <si>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</si>
  <si>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</si>
  <si>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</si>
  <si>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</si>
  <si>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</si>
  <si>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</si>
  <si>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</si>
  <si>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</si>
  <si>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</si>
  <si>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</si>
  <si>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</si>
  <si>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</si>
  <si>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</si>
  <si>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</si>
  <si>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</si>
  <si>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</si>
  <si>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</si>
  <si>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</si>
  <si>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</si>
  <si>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</si>
  <si>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</si>
  <si>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</si>
  <si>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</si>
  <si>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</si>
  <si>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</si>
  <si>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</si>
  <si>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</si>
  <si>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</si>
  <si>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</si>
  <si>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</si>
  <si>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</si>
  <si>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</si>
  <si>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</si>
  <si>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</si>
  <si>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</si>
  <si>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</si>
  <si>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</si>
  <si>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</si>
  <si>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</si>
  <si>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</si>
  <si>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</si>
  <si>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</si>
  <si>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</si>
  <si>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</si>
  <si>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</si>
  <si>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</si>
  <si>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</si>
  <si>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</si>
  <si>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</si>
  <si>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</si>
  <si>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</si>
  <si>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</si>
  <si>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</si>
  <si>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</si>
  <si>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</si>
  <si>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</si>
  <si>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</si>
  <si>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</si>
  <si>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</si>
  <si>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</si>
  <si>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</si>
  <si>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</si>
  <si>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</si>
  <si>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</si>
  <si>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</si>
  <si>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</si>
  <si>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</si>
  <si>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</si>
  <si>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</si>
  <si>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</si>
  <si>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</si>
  <si>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</si>
  <si>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</si>
  <si>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</si>
  <si>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</si>
  <si>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</si>
  <si>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</si>
  <si>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</si>
  <si>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</si>
  <si>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</si>
  <si>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</si>
  <si>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</si>
  <si>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</si>
  <si>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</si>
  <si>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</si>
  <si>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</si>
  <si>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</si>
  <si>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</si>
  <si>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</si>
  <si>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</si>
  <si>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</si>
  <si>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</si>
  <si>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</si>
  <si>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</si>
  <si>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</si>
  <si>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</si>
  <si>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</si>
  <si>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</si>
  <si>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</si>
  <si>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</si>
  <si>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</si>
  <si>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</si>
  <si>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</si>
  <si>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</si>
  <si>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</si>
  <si>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</si>
  <si>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</si>
  <si>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</si>
  <si>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</si>
  <si>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</si>
  <si>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</si>
  <si>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</si>
  <si>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</si>
  <si>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</si>
  <si>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</si>
  <si>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</si>
  <si>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</si>
  <si>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</si>
  <si>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</si>
  <si>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</si>
  <si>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</si>
  <si>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</si>
  <si>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</si>
  <si>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</si>
  <si>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</si>
  <si>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</si>
  <si>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</si>
  <si>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</si>
  <si>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</si>
  <si>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</si>
  <si>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</si>
  <si>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</si>
  <si>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</si>
  <si>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</si>
  <si>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</si>
  <si>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</si>
  <si>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</si>
  <si>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</si>
  <si>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</si>
  <si>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</si>
  <si>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</si>
  <si>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</si>
  <si>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</si>
  <si>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</si>
  <si>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</si>
  <si>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</si>
  <si>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</si>
  <si>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</si>
  <si>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</si>
  <si>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</si>
  <si>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</si>
  <si>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</si>
  <si>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</si>
  <si>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</si>
  <si>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</si>
  <si>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</si>
  <si>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</si>
  <si>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</si>
  <si>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</si>
  <si>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</si>
  <si>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</si>
  <si>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</si>
  <si>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</si>
  <si>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</si>
  <si>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</si>
  <si>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</si>
  <si>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</si>
  <si>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</si>
  <si>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</si>
  <si>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</si>
  <si>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</si>
  <si>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</si>
  <si>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</si>
  <si>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</si>
  <si>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</si>
  <si>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</si>
  <si>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</si>
  <si>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</si>
  <si>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</si>
  <si>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</si>
  <si>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</si>
  <si>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</si>
  <si>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</si>
  <si>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</si>
  <si>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</si>
  <si>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</si>
  <si>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</si>
  <si>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</si>
  <si>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</si>
  <si>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</si>
  <si>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</si>
  <si>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</si>
  <si>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</si>
  <si>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</si>
  <si>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</si>
  <si>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</si>
  <si>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</si>
  <si>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</si>
  <si>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</si>
  <si>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</si>
  <si>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</si>
  <si>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</si>
  <si>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</si>
  <si>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</si>
  <si>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</si>
  <si>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</si>
  <si>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</si>
  <si>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</si>
  <si>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</si>
  <si>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</si>
  <si>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</si>
  <si>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</si>
  <si>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</si>
  <si>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</si>
  <si>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</si>
  <si>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</si>
  <si>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</si>
  <si>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</si>
  <si>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</si>
  <si>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</si>
  <si>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</si>
  <si>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</si>
  <si>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</si>
  <si>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</si>
  <si>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</si>
  <si>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</si>
  <si>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</si>
  <si>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</si>
  <si>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</si>
  <si>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</si>
  <si>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</si>
  <si>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</si>
  <si>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</si>
  <si>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</si>
  <si>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</si>
  <si>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</si>
  <si>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</si>
  <si>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</si>
  <si>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</si>
  <si>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</si>
  <si>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</si>
  <si>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</si>
  <si>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</si>
  <si>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</si>
  <si>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</si>
  <si>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</si>
  <si>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</si>
  <si>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</si>
  <si>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</si>
  <si>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</si>
  <si>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</si>
  <si>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</si>
  <si>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</si>
  <si>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</si>
  <si>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</si>
  <si>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</si>
  <si>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</si>
  <si>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</si>
  <si>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</si>
  <si>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</si>
  <si>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</si>
  <si>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</si>
  <si>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</si>
  <si>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</si>
  <si>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</si>
  <si>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</si>
  <si>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</si>
  <si>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</si>
  <si>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</si>
  <si>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</si>
  <si>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</si>
  <si>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</si>
  <si>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</si>
  <si>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</si>
  <si>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</si>
  <si>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</si>
  <si>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</si>
  <si>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</si>
  <si>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</si>
  <si>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</si>
  <si>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</si>
  <si>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</si>
  <si>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</si>
  <si>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</si>
  <si>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</si>
  <si>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</si>
  <si>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</si>
  <si>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</si>
  <si>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</si>
  <si>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</si>
  <si>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</si>
  <si>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</si>
  <si>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</si>
  <si>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</si>
  <si>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</si>
  <si>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</si>
  <si>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</si>
  <si>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</si>
  <si>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</si>
  <si>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</si>
  <si>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</si>
  <si>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</si>
  <si>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</si>
  <si>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</si>
  <si>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</si>
  <si>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</si>
  <si>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</si>
  <si>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</si>
  <si>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</si>
  <si>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</si>
  <si>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</si>
  <si>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</si>
  <si>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</si>
  <si>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</si>
  <si>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</si>
  <si>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</si>
  <si>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</si>
  <si>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</si>
  <si>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</si>
  <si>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</si>
  <si>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</si>
  <si>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</si>
  <si>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</si>
  <si>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</si>
  <si>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</si>
  <si>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</si>
  <si>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</si>
  <si>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</si>
  <si>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</si>
  <si>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</si>
  <si>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</si>
  <si>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</si>
  <si>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</si>
  <si>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</si>
  <si>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</si>
  <si>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</si>
  <si>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</si>
  <si>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</si>
  <si>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</si>
  <si>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</si>
  <si>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</si>
  <si>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</si>
  <si>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</si>
  <si>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</si>
  <si>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</si>
  <si>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</si>
  <si>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</si>
  <si>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</si>
  <si>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</si>
  <si>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</si>
  <si>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</si>
  <si>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</si>
  <si>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</si>
  <si>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</si>
  <si>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</si>
  <si>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</si>
  <si>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</si>
  <si>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</si>
  <si>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</si>
  <si>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</si>
  <si>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</si>
  <si>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</si>
  <si>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</si>
  <si>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</si>
  <si>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</si>
  <si>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</si>
  <si>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</si>
  <si>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</si>
  <si>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</si>
  <si>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</si>
  <si>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</si>
  <si>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</si>
  <si>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</si>
  <si>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</si>
  <si>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</si>
  <si>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</si>
  <si>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</si>
  <si>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</si>
  <si>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</si>
  <si>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</si>
  <si>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</si>
  <si>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</si>
  <si>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</si>
  <si>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</si>
  <si>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</si>
  <si>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</si>
  <si>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</si>
  <si>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</si>
  <si>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</si>
  <si>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</si>
  <si>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</si>
  <si>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</si>
  <si>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</si>
  <si>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</si>
  <si>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</si>
  <si>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</si>
  <si>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</si>
  <si>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</si>
  <si>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</si>
  <si>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</si>
  <si>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</si>
  <si>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</si>
  <si>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</si>
  <si>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</si>
  <si>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</si>
  <si>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</si>
  <si>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</si>
  <si>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</si>
  <si>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</si>
  <si>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</si>
  <si>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</si>
  <si>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</si>
  <si>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</si>
  <si>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</si>
  <si>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</si>
  <si>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</si>
  <si>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</si>
  <si>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</si>
  <si>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</si>
  <si>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</si>
  <si>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</si>
  <si>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</si>
  <si>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</si>
  <si>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</si>
  <si>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</si>
  <si>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</si>
  <si>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</si>
  <si>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</si>
  <si>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</si>
  <si>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</si>
  <si>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</si>
  <si>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</si>
  <si>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</si>
  <si>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</si>
  <si>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</si>
  <si>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</si>
  <si>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</si>
  <si>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</si>
  <si>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</si>
  <si>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</si>
  <si>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</si>
  <si>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</si>
  <si>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</si>
  <si>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</si>
  <si>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</si>
  <si>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</si>
  <si>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</si>
  <si>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</si>
  <si>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</si>
  <si>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</si>
  <si>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</si>
  <si>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</si>
  <si>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</si>
  <si>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</si>
  <si>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</si>
  <si>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</si>
  <si>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</si>
  <si>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</si>
  <si>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</si>
  <si>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</si>
  <si>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</si>
  <si>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</si>
  <si>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</si>
  <si>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</si>
  <si>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</si>
  <si>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</si>
  <si>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</si>
  <si>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</si>
  <si>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</si>
  <si>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</si>
  <si>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</si>
  <si>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</si>
  <si>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</si>
  <si>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</si>
  <si>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</si>
  <si>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</si>
  <si>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</si>
  <si>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</si>
  <si>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</si>
  <si>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</si>
  <si>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</si>
  <si>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</si>
  <si>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</si>
  <si>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</si>
  <si>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</si>
  <si>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</si>
  <si>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</si>
  <si>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</si>
  <si>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</si>
  <si>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</si>
  <si>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</si>
  <si>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</si>
  <si>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</si>
  <si>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</si>
  <si>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</si>
  <si>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</si>
  <si>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</si>
  <si>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</si>
  <si>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</si>
  <si>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</si>
  <si>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</si>
  <si>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</si>
  <si>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</si>
  <si>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</si>
  <si>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</si>
  <si>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</si>
  <si>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</si>
  <si>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</si>
  <si>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</si>
  <si>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</si>
  <si>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</si>
  <si>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</si>
  <si>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</si>
  <si>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</si>
  <si>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</si>
  <si>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</si>
  <si>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</si>
  <si>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</si>
  <si>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</si>
  <si>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</si>
  <si>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</si>
  <si>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</si>
  <si>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</si>
  <si>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</si>
  <si>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</si>
  <si>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</si>
  <si>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</si>
  <si>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</si>
  <si>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</si>
  <si>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</si>
  <si>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</si>
  <si>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</si>
  <si>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</si>
  <si>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</si>
  <si>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</si>
  <si>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</si>
  <si>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</si>
  <si>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</si>
  <si>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</si>
  <si>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</si>
  <si>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</si>
  <si>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</si>
  <si>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</si>
  <si>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</si>
  <si>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</si>
  <si>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</si>
  <si>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</si>
  <si>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</si>
  <si>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</si>
  <si>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</si>
  <si>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</si>
  <si>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</si>
  <si>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</si>
  <si>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</si>
  <si>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</si>
  <si>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</si>
  <si>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</si>
  <si>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</si>
  <si>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</si>
  <si>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</si>
  <si>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</si>
  <si>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</si>
  <si>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</si>
  <si>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</si>
  <si>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</si>
  <si>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</si>
  <si>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</si>
  <si>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</si>
  <si>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</si>
  <si>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</si>
  <si>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</si>
  <si>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</si>
  <si>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</si>
  <si>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</si>
  <si>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</si>
  <si>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</si>
  <si>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</si>
  <si>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</si>
  <si>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</si>
  <si>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</si>
  <si>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</si>
  <si>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</si>
  <si>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</si>
  <si>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</si>
  <si>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</si>
  <si>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</si>
  <si>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</si>
  <si>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</si>
  <si>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</si>
  <si>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</si>
  <si>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</si>
  <si>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</si>
  <si>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</si>
  <si>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</si>
  <si>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</si>
  <si>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</si>
  <si>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</si>
  <si>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</si>
  <si>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</si>
  <si>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</si>
  <si>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</si>
  <si>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</si>
  <si>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</si>
  <si>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</si>
  <si>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</si>
  <si>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</si>
  <si>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</si>
  <si>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</si>
  <si>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</si>
  <si>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</si>
  <si>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</si>
  <si>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</si>
  <si>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</si>
  <si>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</si>
  <si>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</si>
  <si>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</si>
  <si>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</si>
  <si>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</si>
  <si>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</si>
  <si>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</si>
  <si>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</si>
  <si>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</si>
  <si>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</si>
  <si>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</si>
  <si>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</si>
  <si>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</si>
  <si>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</si>
  <si>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</si>
  <si>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</si>
  <si>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</si>
  <si>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</si>
  <si>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</si>
  <si>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</si>
  <si>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</si>
  <si>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</si>
  <si>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</si>
  <si>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</si>
  <si>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</si>
  <si>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</si>
  <si>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</si>
  <si>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</si>
  <si>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</si>
  <si>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</si>
  <si>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</si>
  <si>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</si>
  <si>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</si>
  <si>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</si>
  <si>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</si>
  <si>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</si>
  <si>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</si>
  <si>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</si>
  <si>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</si>
  <si>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</si>
  <si>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</si>
  <si>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</si>
  <si>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</si>
  <si>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</si>
  <si>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</si>
  <si>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</si>
  <si>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</si>
  <si>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</si>
  <si>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</si>
  <si>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</si>
  <si>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</si>
  <si>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</si>
  <si>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</si>
  <si>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</si>
  <si>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</si>
  <si>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</si>
  <si>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</si>
  <si>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</si>
  <si>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</si>
  <si>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</si>
  <si>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</si>
  <si>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</si>
  <si>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</si>
  <si>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</si>
  <si>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</si>
  <si>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</si>
  <si>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</si>
  <si>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</si>
  <si>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</si>
  <si>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</si>
  <si>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</si>
  <si>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</si>
  <si>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</si>
  <si>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</si>
  <si>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</si>
  <si>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</si>
  <si>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</si>
  <si>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</si>
  <si>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</si>
  <si>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</si>
  <si>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</si>
  <si>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</si>
  <si>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</si>
  <si>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</si>
  <si>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</si>
  <si>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</si>
  <si>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</si>
  <si>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</si>
  <si>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</si>
  <si>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</si>
  <si>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</si>
  <si>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</si>
  <si>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</si>
  <si>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</si>
  <si>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</si>
  <si>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</si>
  <si>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</si>
  <si>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</si>
  <si>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</si>
  <si>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</si>
  <si>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</si>
  <si>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</si>
  <si>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</si>
  <si>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</si>
  <si>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</si>
  <si>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</si>
  <si>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</si>
  <si>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</si>
  <si>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</si>
  <si>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</si>
  <si>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</si>
  <si>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</si>
  <si>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</si>
  <si>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</si>
  <si>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</si>
  <si>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</si>
  <si>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</si>
  <si>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</si>
  <si>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</si>
  <si>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</si>
  <si>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</si>
  <si>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</si>
  <si>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</si>
  <si>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</si>
  <si>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</si>
  <si>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</si>
  <si>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</si>
  <si>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</si>
  <si>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</si>
  <si>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</si>
  <si>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</si>
  <si>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</si>
  <si>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</si>
  <si>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</si>
  <si>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</si>
  <si>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</si>
  <si>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</si>
  <si>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</si>
  <si>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</si>
  <si>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</si>
  <si>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</si>
  <si>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</si>
  <si>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</si>
  <si>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</si>
  <si>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</si>
  <si>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</si>
  <si>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</si>
  <si>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</si>
  <si>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</si>
  <si>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</si>
  <si>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</si>
  <si>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</si>
  <si>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</si>
  <si>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</si>
  <si>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</si>
  <si>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</si>
  <si>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</si>
  <si>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</si>
  <si>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</si>
  <si>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</si>
  <si>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</si>
  <si>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</si>
  <si>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</si>
  <si>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</si>
  <si>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</si>
  <si>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</si>
  <si>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</si>
  <si>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</si>
  <si>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</si>
  <si>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</si>
  <si>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</si>
  <si>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</si>
  <si>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</si>
  <si>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</si>
  <si>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</si>
  <si>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</si>
  <si>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</si>
  <si>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</si>
  <si>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</si>
  <si>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</si>
  <si>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</si>
  <si>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</si>
  <si>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</si>
  <si>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</si>
  <si>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</si>
  <si>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</si>
  <si>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</si>
  <si>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</si>
  <si>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</si>
  <si>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</si>
  <si>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</si>
  <si>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</si>
  <si>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</si>
  <si>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</si>
  <si>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</si>
  <si>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</si>
  <si>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</si>
  <si>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</si>
  <si>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</si>
  <si>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</si>
  <si>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</si>
  <si>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</si>
  <si>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</si>
  <si>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</si>
  <si>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</si>
  <si>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</si>
  <si>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</si>
  <si>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</si>
  <si>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</si>
  <si>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</si>
  <si>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</si>
  <si>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</si>
  <si>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</si>
  <si>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</si>
  <si>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</si>
  <si>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</si>
  <si>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</si>
  <si>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</si>
  <si>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</si>
  <si>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</si>
  <si>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</si>
  <si>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</si>
  <si>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</si>
  <si>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</si>
  <si>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</si>
  <si>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</si>
  <si>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</si>
  <si>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</si>
  <si>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</si>
  <si>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</si>
  <si>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</si>
  <si>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</si>
  <si>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</si>
  <si>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</si>
  <si>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</si>
  <si>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</si>
  <si>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</si>
  <si>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</si>
  <si>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</si>
  <si>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</si>
  <si>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</si>
  <si>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</si>
  <si>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</si>
  <si>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</si>
  <si>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</si>
  <si>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</si>
  <si>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</si>
  <si>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</si>
  <si>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</si>
  <si>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</si>
  <si>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</si>
  <si>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</si>
  <si>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</si>
  <si>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</si>
  <si>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</si>
  <si>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</si>
  <si>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</si>
  <si>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</si>
  <si>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</si>
  <si>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</si>
  <si>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</si>
  <si>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</si>
  <si>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</si>
  <si>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</si>
  <si>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</si>
  <si>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</si>
  <si>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</si>
  <si>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</si>
  <si>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</si>
  <si>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</si>
  <si>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</si>
  <si>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</si>
  <si>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</si>
  <si>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</si>
  <si>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</si>
  <si>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</si>
  <si>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</si>
  <si>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</si>
  <si>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</si>
  <si>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</si>
  <si>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</si>
  <si>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</si>
  <si>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</si>
  <si>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</si>
  <si>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</si>
  <si>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</si>
  <si>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</si>
  <si>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</si>
  <si>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</si>
  <si>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</si>
  <si>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</si>
  <si>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</si>
  <si>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</si>
  <si>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</si>
  <si>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</si>
  <si>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</si>
  <si>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</si>
  <si>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</si>
  <si>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</si>
  <si>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</si>
  <si>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</si>
  <si>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</si>
  <si>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</si>
  <si>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</si>
  <si>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</si>
  <si>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</si>
  <si>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</si>
  <si>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</si>
  <si>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</si>
  <si>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</si>
  <si>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</si>
  <si>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</si>
  <si>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</si>
  <si>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</si>
  <si>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</si>
  <si>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</si>
  <si>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</si>
  <si>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</si>
  <si>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</si>
  <si>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</si>
  <si>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</si>
  <si>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</si>
  <si>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</si>
  <si>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</si>
  <si>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</si>
  <si>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</si>
  <si>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</si>
  <si>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</si>
  <si>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</si>
  <si>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</si>
  <si>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</si>
  <si>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</si>
  <si>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</si>
  <si>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</si>
  <si>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</si>
  <si>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</si>
  <si>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</si>
  <si>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</si>
  <si>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</si>
  <si>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</si>
  <si>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</si>
  <si>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</si>
  <si>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</si>
  <si>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</si>
  <si>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</si>
  <si>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</si>
  <si>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</si>
  <si>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</si>
  <si>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</si>
  <si>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</si>
  <si>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</si>
  <si>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</si>
  <si>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</si>
  <si>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</si>
  <si>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</si>
  <si>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</si>
  <si>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</si>
  <si>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</si>
  <si>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</si>
  <si>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</si>
  <si>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</si>
  <si>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</si>
  <si>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</si>
  <si>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</si>
  <si>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</si>
  <si>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</si>
  <si>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</si>
  <si>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</si>
  <si>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</si>
  <si>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</si>
  <si>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</si>
  <si>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</si>
  <si>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</si>
  <si>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</si>
  <si>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</si>
  <si>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</si>
  <si>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</si>
  <si>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</si>
  <si>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</si>
  <si>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</si>
  <si>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</si>
  <si>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</si>
  <si>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</si>
  <si>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</si>
  <si>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</si>
  <si>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</si>
  <si>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</si>
  <si>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</si>
  <si>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</si>
  <si>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</si>
  <si>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</si>
  <si>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</si>
  <si>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</si>
  <si>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</si>
  <si>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</si>
  <si>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</si>
  <si>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</si>
  <si>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</si>
  <si>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</si>
  <si>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</si>
  <si>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</si>
  <si>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</si>
  <si>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</si>
  <si>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</si>
  <si>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</si>
  <si>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</si>
  <si>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</si>
  <si>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</si>
  <si>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</si>
  <si>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</si>
  <si>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</si>
  <si>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</si>
  <si>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</si>
  <si>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</si>
  <si>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</si>
  <si>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</si>
  <si>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</si>
  <si>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</si>
  <si>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</si>
  <si>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</si>
  <si>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</si>
  <si>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</si>
  <si>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</si>
  <si>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</si>
  <si>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</si>
  <si>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</si>
  <si>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</si>
  <si>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</si>
  <si>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</si>
  <si>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</si>
  <si>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</si>
  <si>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</si>
  <si>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</si>
  <si>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</si>
  <si>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</si>
  <si>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</si>
  <si>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</si>
  <si>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</si>
  <si>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</si>
  <si>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</si>
  <si>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</si>
  <si>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</si>
  <si>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</si>
  <si>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</si>
  <si>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</si>
  <si>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</si>
  <si>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</si>
  <si>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</si>
  <si>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</si>
  <si>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</si>
  <si>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</si>
  <si>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</si>
  <si>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</si>
  <si>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</si>
  <si>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</si>
  <si>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</si>
  <si>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</si>
  <si>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</si>
  <si>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</si>
  <si>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</si>
  <si>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</si>
  <si>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</si>
  <si>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</si>
  <si>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</si>
  <si>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</si>
  <si>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</si>
  <si>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</si>
  <si>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</si>
  <si>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</si>
  <si>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</si>
  <si>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</si>
  <si>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</si>
  <si>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</si>
  <si>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</si>
  <si>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</si>
  <si>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</si>
  <si>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</si>
  <si>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</si>
  <si>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</si>
  <si>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</si>
  <si>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</si>
  <si>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</si>
  <si>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</si>
  <si>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</si>
  <si>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</si>
  <si>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</si>
  <si>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</si>
  <si>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</si>
  <si>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</si>
  <si>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</si>
  <si>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</si>
  <si>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</si>
  <si>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</si>
  <si>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</si>
  <si>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</si>
  <si>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</si>
  <si>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</si>
  <si>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</si>
  <si>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</si>
  <si>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</si>
  <si>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</si>
  <si>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</si>
  <si>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</si>
  <si>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</si>
  <si>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</si>
  <si>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</si>
  <si>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</si>
  <si>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</si>
  <si>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</si>
  <si>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</si>
  <si>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</si>
  <si>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</si>
  <si>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</si>
  <si>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</si>
  <si>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</si>
  <si>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</si>
  <si>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</si>
  <si>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</si>
  <si>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</si>
  <si>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</si>
  <si>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</si>
  <si>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</si>
  <si>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</si>
  <si>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</si>
  <si>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</si>
  <si>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</si>
  <si>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</si>
  <si>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</si>
  <si>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</si>
  <si>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</si>
  <si>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</si>
  <si>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</si>
  <si>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</si>
  <si>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</si>
  <si>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</si>
  <si>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</si>
  <si>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</si>
  <si>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</si>
  <si>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</si>
  <si>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</si>
  <si>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</si>
  <si>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</si>
  <si>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</si>
  <si>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</si>
  <si>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</si>
  <si>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</si>
  <si>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</si>
  <si>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</si>
  <si>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</si>
  <si>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</si>
  <si>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</si>
  <si>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</si>
  <si>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</si>
  <si>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</si>
  <si>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</si>
  <si>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</si>
  <si>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</si>
  <si>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</si>
  <si>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</si>
  <si>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</si>
  <si>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</si>
  <si>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</si>
  <si>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</si>
  <si>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</si>
  <si>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</si>
  <si>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</si>
  <si>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</si>
  <si>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</si>
  <si>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</si>
  <si>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</si>
  <si>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</si>
  <si>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</si>
  <si>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</si>
  <si>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</si>
  <si>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</si>
  <si>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</si>
  <si>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</si>
  <si>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</si>
  <si>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</si>
  <si>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</si>
  <si>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</si>
  <si>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</si>
  <si>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</si>
  <si>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</si>
  <si>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</si>
  <si>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</si>
  <si>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</si>
  <si>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</si>
  <si>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</si>
  <si>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</si>
  <si>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</si>
  <si>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</si>
  <si>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</si>
  <si>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</si>
  <si>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</si>
  <si>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</si>
  <si>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</si>
  <si>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</si>
  <si>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</si>
  <si>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</si>
  <si>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</si>
  <si>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</si>
  <si>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</si>
  <si>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</si>
  <si>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</si>
  <si>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</si>
  <si>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</si>
  <si>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</si>
  <si>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</si>
  <si>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</si>
  <si>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</si>
  <si>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</si>
  <si>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</si>
  <si>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</si>
  <si>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</si>
  <si>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</si>
  <si>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</si>
  <si>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</si>
  <si>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</si>
  <si>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</si>
  <si>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</si>
  <si>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</si>
  <si>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</si>
  <si>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</si>
  <si>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</si>
  <si>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</si>
  <si>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</si>
  <si>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</si>
  <si>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</si>
  <si>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</si>
  <si>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</si>
  <si>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</si>
  <si>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</si>
  <si>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</si>
  <si>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</si>
  <si>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</si>
  <si>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</si>
  <si>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</si>
  <si>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</si>
  <si>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</si>
  <si>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</si>
  <si>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</si>
  <si>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</si>
  <si>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</si>
  <si>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</si>
  <si>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</si>
  <si>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</si>
  <si>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</si>
  <si>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</si>
  <si>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</si>
  <si>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</si>
  <si>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</si>
  <si>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</si>
  <si>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</si>
  <si>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</si>
  <si>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</si>
  <si>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</si>
  <si>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</si>
  <si>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</si>
  <si>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</si>
  <si>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</si>
  <si>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</si>
  <si>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</si>
  <si>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</si>
  <si>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</si>
  <si>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</si>
  <si>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</si>
  <si>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</si>
  <si>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</si>
  <si>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</si>
  <si>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</si>
  <si>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</si>
  <si>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</si>
  <si>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</si>
  <si>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</si>
  <si>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</si>
  <si>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</si>
  <si>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</si>
  <si>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</si>
  <si>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</si>
  <si>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</si>
  <si>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</si>
  <si>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</si>
  <si>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</si>
  <si>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</si>
  <si>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</si>
  <si>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</si>
  <si>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</si>
  <si>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</si>
  <si>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</si>
  <si>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</si>
  <si>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</si>
  <si>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</si>
  <si>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</si>
  <si>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</si>
  <si>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</si>
  <si>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</si>
  <si>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</si>
  <si>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</si>
  <si>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</si>
  <si>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</si>
  <si>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</si>
  <si>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</si>
  <si>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</si>
  <si>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</si>
  <si>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</si>
  <si>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</si>
  <si>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</si>
  <si>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</si>
  <si>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</si>
  <si>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</si>
  <si>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</si>
  <si>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</si>
  <si>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</si>
  <si>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</si>
  <si>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</si>
  <si>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</si>
  <si>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</si>
  <si>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</si>
  <si>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</si>
  <si>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</si>
  <si>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</si>
  <si>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</si>
  <si>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</si>
  <si>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</si>
  <si>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</si>
  <si>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</si>
  <si>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</si>
  <si>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</si>
  <si>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</si>
  <si>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</si>
  <si>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</si>
  <si>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</si>
  <si>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</si>
  <si>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</si>
  <si>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</si>
  <si>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</si>
  <si>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</si>
  <si>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</si>
  <si>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</si>
  <si>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</si>
  <si>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</si>
  <si>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</si>
  <si>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</si>
  <si>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</si>
  <si>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</si>
  <si>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</si>
  <si>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</si>
  <si>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</si>
  <si>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</si>
  <si>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</si>
  <si>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</si>
  <si>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</si>
  <si>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</si>
  <si>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</si>
  <si>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</si>
  <si>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</si>
  <si>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</si>
  <si>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</si>
  <si>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</si>
  <si>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</si>
  <si>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</si>
  <si>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</si>
  <si>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</si>
  <si>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</si>
  <si>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</si>
  <si>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</si>
  <si>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</si>
  <si>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</si>
  <si>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</si>
  <si>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</si>
  <si>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</si>
  <si>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</si>
  <si>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</si>
  <si>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</si>
  <si>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</si>
  <si>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</si>
  <si>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</si>
  <si>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</si>
  <si>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</si>
  <si>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</si>
  <si>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</si>
  <si>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</si>
  <si>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</si>
  <si>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</si>
  <si>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</si>
  <si>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</si>
  <si>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</si>
  <si>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</si>
  <si>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</si>
  <si>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</si>
  <si>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</si>
  <si>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</si>
  <si>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</si>
  <si>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</si>
  <si>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</si>
  <si>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</si>
  <si>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</si>
  <si>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</si>
  <si>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</si>
  <si>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</si>
  <si>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</si>
  <si>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</si>
  <si>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</si>
  <si>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</si>
  <si>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</si>
  <si>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</si>
  <si>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</si>
  <si>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</si>
  <si>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</si>
  <si>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</si>
  <si>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</si>
  <si>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</si>
  <si>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</si>
  <si>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</si>
  <si>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</si>
  <si>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</si>
  <si>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</si>
  <si>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</si>
  <si>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</si>
  <si>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</si>
  <si>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</si>
  <si>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</si>
  <si>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</si>
  <si>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</si>
  <si>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</si>
  <si>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</si>
  <si>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</si>
  <si>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</si>
  <si>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</si>
  <si>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</si>
  <si>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</si>
  <si>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</si>
  <si>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</si>
  <si>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</si>
  <si>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</si>
  <si>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</si>
  <si>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</si>
  <si>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</si>
  <si>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</si>
  <si>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</si>
  <si>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</si>
  <si>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</si>
  <si>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</si>
  <si>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</si>
  <si>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</si>
  <si>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</si>
  <si>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</si>
  <si>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</si>
  <si>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</si>
  <si>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</si>
  <si>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</si>
  <si>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</si>
  <si>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</si>
  <si>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</si>
  <si>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</si>
  <si>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</si>
  <si>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</si>
  <si>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</si>
  <si>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</si>
  <si>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</si>
  <si>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</si>
  <si>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</si>
  <si>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</si>
  <si>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</si>
  <si>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</si>
  <si>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</si>
  <si>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</si>
  <si>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</si>
  <si>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</si>
  <si>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</si>
  <si>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</si>
  <si>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</si>
  <si>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</si>
  <si>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</si>
  <si>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</si>
  <si>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</si>
  <si>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</si>
  <si>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</si>
  <si>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</si>
  <si>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</si>
  <si>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</si>
  <si>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</si>
  <si>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</si>
  <si>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</si>
  <si>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</si>
  <si>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</si>
  <si>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</si>
  <si>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</si>
  <si>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</si>
  <si>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</si>
  <si>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</si>
  <si>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</si>
  <si>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</si>
  <si>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</si>
  <si>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</si>
  <si>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</si>
  <si>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</si>
  <si>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</si>
  <si>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</si>
  <si>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</si>
  <si>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</si>
  <si>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</si>
  <si>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</si>
  <si>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</si>
  <si>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</si>
  <si>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</si>
  <si>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</si>
  <si>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</si>
  <si>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</si>
  <si>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</si>
  <si>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</si>
  <si>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</si>
  <si>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</si>
  <si>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</si>
  <si>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</si>
  <si>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</si>
  <si>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</si>
  <si>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</si>
  <si>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</si>
  <si>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</si>
  <si>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</si>
  <si>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</si>
  <si>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</si>
  <si>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</si>
  <si>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</si>
  <si>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</si>
  <si>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</si>
  <si>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</si>
  <si>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</si>
  <si>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</si>
  <si>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</si>
  <si>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</si>
  <si>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</si>
  <si>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</si>
  <si>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</si>
  <si>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</si>
  <si>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</si>
  <si>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</si>
  <si>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</si>
  <si>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</si>
  <si>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</si>
  <si>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</si>
  <si>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</si>
  <si>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</si>
  <si>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</si>
  <si>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</si>
  <si>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</si>
  <si>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</si>
  <si>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</si>
  <si>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</si>
  <si>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</si>
  <si>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</si>
  <si>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</si>
  <si>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</si>
  <si>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</si>
  <si>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</si>
  <si>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</si>
  <si>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</si>
  <si>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</si>
  <si>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</si>
  <si>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</si>
  <si>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</si>
  <si>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</si>
  <si>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</si>
  <si>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</si>
  <si>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</si>
  <si>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</si>
  <si>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</si>
  <si>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</si>
  <si>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</si>
  <si>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</si>
  <si>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</si>
  <si>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</si>
  <si>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</si>
  <si>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</si>
  <si>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</si>
  <si>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</si>
  <si>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</si>
  <si>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</si>
  <si>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</si>
  <si>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</si>
  <si>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</si>
  <si>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</si>
  <si>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</si>
  <si>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</si>
  <si>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</si>
  <si>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</si>
  <si>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</si>
  <si>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</si>
  <si>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</si>
  <si>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</si>
  <si>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</si>
  <si>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</si>
  <si>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</si>
  <si>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</si>
  <si>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</si>
  <si>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</si>
  <si>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</si>
  <si>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</si>
  <si>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</si>
  <si>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</si>
  <si>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</si>
  <si>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</si>
  <si>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</si>
  <si>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</si>
  <si>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</si>
  <si>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</si>
  <si>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</si>
  <si>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</si>
  <si>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</si>
  <si>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</si>
  <si>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</si>
  <si>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</si>
  <si>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</si>
  <si>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</si>
  <si>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</si>
  <si>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</si>
  <si>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</si>
  <si>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</si>
  <si>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</si>
  <si>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</si>
  <si>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</si>
  <si>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</si>
  <si>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</si>
  <si>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</si>
  <si>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</si>
  <si>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</si>
  <si>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</si>
  <si>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</si>
  <si>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</si>
  <si>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</si>
  <si>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</si>
  <si>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</si>
  <si>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</si>
  <si>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</si>
  <si>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</si>
  <si>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</si>
  <si>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</si>
  <si>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</si>
  <si>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</si>
  <si>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</si>
  <si>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</si>
  <si>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</si>
  <si>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</si>
  <si>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</si>
  <si>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</si>
  <si>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</si>
  <si>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</si>
  <si>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</si>
  <si>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</si>
  <si>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</si>
  <si>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</si>
  <si>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</si>
  <si>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</si>
  <si>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</si>
  <si>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</si>
  <si>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</si>
  <si>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</si>
  <si>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</si>
  <si>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</si>
  <si>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</si>
  <si>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</si>
  <si>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</si>
  <si>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</si>
  <si>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</si>
  <si>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</si>
  <si>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</si>
  <si>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</si>
  <si>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</si>
  <si>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</si>
  <si>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</si>
  <si>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</si>
  <si>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</si>
  <si>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</si>
  <si>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</si>
  <si>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</si>
  <si>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</si>
  <si>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</si>
  <si>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</si>
  <si>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</si>
  <si>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</si>
  <si>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</si>
  <si>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</si>
  <si>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</si>
  <si>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</si>
  <si>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</si>
  <si>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</si>
  <si>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</si>
  <si>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</si>
  <si>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</si>
  <si>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</si>
  <si>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</si>
  <si>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</si>
  <si>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</si>
  <si>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</si>
  <si>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</si>
  <si>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</si>
  <si>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</si>
  <si>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</si>
  <si>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</si>
  <si>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</si>
  <si>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</si>
  <si>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</si>
  <si>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</si>
  <si>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</si>
  <si>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</si>
  <si>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</si>
  <si>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</si>
  <si>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</si>
  <si>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</si>
  <si>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</si>
  <si>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</si>
  <si>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</si>
  <si>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</si>
  <si>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</si>
  <si>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</si>
  <si>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</si>
  <si>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</si>
  <si>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</si>
  <si>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</si>
  <si>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</si>
  <si>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</si>
  <si>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</si>
  <si>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</si>
  <si>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</si>
  <si>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</si>
  <si>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</si>
  <si>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</si>
  <si>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</si>
  <si>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</si>
  <si>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</si>
  <si>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</si>
  <si>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</si>
  <si>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</si>
  <si>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</si>
  <si>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</si>
  <si>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</si>
  <si>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</si>
  <si>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</si>
  <si>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</si>
  <si>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</si>
  <si>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</si>
  <si>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</si>
  <si>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</si>
  <si>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</si>
  <si>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</si>
  <si>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</si>
  <si>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</si>
  <si>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</si>
  <si>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</si>
  <si>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</si>
  <si>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</si>
  <si>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</si>
  <si>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</si>
  <si>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</si>
  <si>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</si>
  <si>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</si>
  <si>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</si>
  <si>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</si>
  <si>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</si>
  <si>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</si>
  <si>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</si>
  <si>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</si>
  <si>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</si>
  <si>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</si>
  <si>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</si>
  <si>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</si>
  <si>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</si>
  <si>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</si>
  <si>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</si>
  <si>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</si>
  <si>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</si>
  <si>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</si>
  <si>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</si>
  <si>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</si>
  <si>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</si>
  <si>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</si>
  <si>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</si>
  <si>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</si>
  <si>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</si>
  <si>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</si>
  <si>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</si>
  <si>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</si>
  <si>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</si>
  <si>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</si>
  <si>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</si>
  <si>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</si>
  <si>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</si>
  <si>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</si>
  <si>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</si>
  <si>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</si>
  <si>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</si>
  <si>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</si>
  <si>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</si>
  <si>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</si>
  <si>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</si>
  <si>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</si>
  <si>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</si>
  <si>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</si>
  <si>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</si>
  <si>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</si>
  <si>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</si>
  <si>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</si>
  <si>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</si>
  <si>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</si>
  <si>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</si>
  <si>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</si>
  <si>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</si>
  <si>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</si>
  <si>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</si>
  <si>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</si>
  <si>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</si>
  <si>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</si>
  <si>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</si>
  <si>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</si>
  <si>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</si>
  <si>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</si>
  <si>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</si>
  <si>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</si>
  <si>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</si>
  <si>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</si>
  <si>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</si>
  <si>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</si>
  <si>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</si>
  <si>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</si>
  <si>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</si>
  <si>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</si>
  <si>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</si>
  <si>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</si>
  <si>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</si>
  <si>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</si>
  <si>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</si>
  <si>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</si>
  <si>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</si>
  <si>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</si>
  <si>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</si>
  <si>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</si>
  <si>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</si>
  <si>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</si>
  <si>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</si>
  <si>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</si>
  <si>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</si>
  <si>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</si>
  <si>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</si>
  <si>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</si>
  <si>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</si>
  <si>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</si>
  <si>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</si>
  <si>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</si>
  <si>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</si>
  <si>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</si>
  <si>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</si>
  <si>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</si>
  <si>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</si>
  <si>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</si>
  <si>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</si>
  <si>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</si>
  <si>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</si>
  <si>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</si>
  <si>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</si>
  <si>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</si>
  <si>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</si>
  <si>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</si>
  <si>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</si>
  <si>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</si>
  <si>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</si>
  <si>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</si>
  <si>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</si>
  <si>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</si>
  <si>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</si>
  <si>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</si>
  <si>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</si>
  <si>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</si>
  <si>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</si>
  <si>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</si>
  <si>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</si>
  <si>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</si>
  <si>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</si>
  <si>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</si>
  <si>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</si>
  <si>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</si>
  <si>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</si>
  <si>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</si>
  <si>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</si>
  <si>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</si>
  <si>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</si>
  <si>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</si>
  <si>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</si>
  <si>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</si>
  <si>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</si>
  <si>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</si>
  <si>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</si>
  <si>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</si>
  <si>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</si>
  <si>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</si>
  <si>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</si>
  <si>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</si>
  <si>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</si>
  <si>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</si>
  <si>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</si>
  <si>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</si>
  <si>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</si>
  <si>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</si>
  <si>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</si>
  <si>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</si>
  <si>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</si>
  <si>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</si>
  <si>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</si>
  <si>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</si>
  <si>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</si>
  <si>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</si>
  <si>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</si>
  <si>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</si>
  <si>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</si>
  <si>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</si>
  <si>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</si>
  <si>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</si>
  <si>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</si>
  <si>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</si>
  <si>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</si>
  <si>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</si>
  <si>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</si>
  <si>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</si>
  <si>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</si>
  <si>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</si>
  <si>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</si>
  <si>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</si>
  <si>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</si>
  <si>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</si>
  <si>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</si>
  <si>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</si>
  <si>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</si>
  <si>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</si>
  <si>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</si>
  <si>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</si>
  <si>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</si>
  <si>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</si>
  <si>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</si>
  <si>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</si>
  <si>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</si>
  <si>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</si>
  <si>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</si>
  <si>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</si>
  <si>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</si>
  <si>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</si>
  <si>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</si>
  <si>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</si>
  <si>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</si>
  <si>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</si>
  <si>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</si>
  <si>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</si>
  <si>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</si>
  <si>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</si>
  <si>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</si>
  <si>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</si>
  <si>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</si>
  <si>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</si>
  <si>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</si>
  <si>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</si>
  <si>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</si>
  <si>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</si>
  <si>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</si>
  <si>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</si>
  <si>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</si>
  <si>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</si>
  <si>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</si>
  <si>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</si>
  <si>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</si>
  <si>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</si>
  <si>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</si>
  <si>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</si>
  <si>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</si>
  <si>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</si>
  <si>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</si>
  <si>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</si>
  <si>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</si>
  <si>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</si>
  <si>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</si>
  <si>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</si>
  <si>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</si>
  <si>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</si>
  <si>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</si>
  <si>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</si>
  <si>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</si>
  <si>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</si>
  <si>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</si>
  <si>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</si>
  <si>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</si>
  <si>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</si>
  <si>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</si>
  <si>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</si>
  <si>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</si>
  <si>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</si>
  <si>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</si>
  <si>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</si>
  <si>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</si>
  <si>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</si>
  <si>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</si>
  <si>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</si>
  <si>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</si>
  <si>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</si>
  <si>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</si>
  <si>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</si>
  <si>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</si>
  <si>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</si>
  <si>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</si>
  <si>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</si>
  <si>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</si>
  <si>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</si>
  <si>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</si>
  <si>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</si>
  <si>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</si>
  <si>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</si>
  <si>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</si>
  <si>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</si>
  <si>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</si>
  <si>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</si>
  <si>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</si>
  <si>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</si>
  <si>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</si>
  <si>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</si>
  <si>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</si>
  <si>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</si>
  <si>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</si>
  <si>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</si>
  <si>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</si>
  <si>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</si>
  <si>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</si>
  <si>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</si>
  <si>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</si>
  <si>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</si>
  <si>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</si>
  <si>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</si>
  <si>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</si>
  <si>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</si>
  <si>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</si>
  <si>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</si>
  <si>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</si>
  <si>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</si>
  <si>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</si>
  <si>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</si>
  <si>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</si>
  <si>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</si>
  <si>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</si>
  <si>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</si>
  <si>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</si>
  <si>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</si>
  <si>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</si>
  <si>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</si>
  <si>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</si>
  <si>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</si>
  <si>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</si>
  <si>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</si>
  <si>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</si>
  <si>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</si>
  <si>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</si>
  <si>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</si>
  <si>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</si>
  <si>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</si>
  <si>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</si>
  <si>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</si>
  <si>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</si>
  <si>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</si>
  <si>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</si>
  <si>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</si>
  <si>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</si>
  <si>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</si>
  <si>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</si>
  <si>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</si>
  <si>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</si>
  <si>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</si>
  <si>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</si>
  <si>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</si>
  <si>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</si>
  <si>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</si>
  <si>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</si>
  <si>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</si>
  <si>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</si>
  <si>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</si>
  <si>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</si>
  <si>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</si>
  <si>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</si>
  <si>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</si>
  <si>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</si>
  <si>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</si>
  <si>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</si>
  <si>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</si>
  <si>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</si>
  <si>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</si>
  <si>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</si>
  <si>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</si>
  <si>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</si>
  <si>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</si>
  <si>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</si>
  <si>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</si>
  <si>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</si>
  <si>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</si>
  <si>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</si>
  <si>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</si>
  <si>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</si>
  <si>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</si>
  <si>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</si>
  <si>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</si>
  <si>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</si>
  <si>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</si>
  <si>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</si>
  <si>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</si>
  <si>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</si>
  <si>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</si>
  <si>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</si>
  <si>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</si>
  <si>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</si>
  <si>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</si>
  <si>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</si>
  <si>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</si>
  <si>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</si>
  <si>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</si>
  <si>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</si>
  <si>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</si>
  <si>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</si>
  <si>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</si>
  <si>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</si>
  <si>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</si>
  <si>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</si>
  <si>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</si>
  <si>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</si>
  <si>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</si>
  <si>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</si>
  <si>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</si>
  <si>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</si>
  <si>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</si>
  <si>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</si>
  <si>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</si>
  <si>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</si>
  <si>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</si>
  <si>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</si>
  <si>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</si>
  <si>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</si>
  <si>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</si>
  <si>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</si>
  <si>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</si>
  <si>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</si>
  <si>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</si>
  <si>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</si>
  <si>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</si>
  <si>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</si>
  <si>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</si>
  <si>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</si>
  <si>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</si>
  <si>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</si>
  <si>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</si>
  <si>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</si>
  <si>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</si>
  <si>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</si>
  <si>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</si>
  <si>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</si>
  <si>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</si>
  <si>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</si>
  <si>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</si>
  <si>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</si>
  <si>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</si>
  <si>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</si>
  <si>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</si>
  <si>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</si>
  <si>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</si>
  <si>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</si>
  <si>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</si>
  <si>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</si>
  <si>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</si>
  <si>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</si>
  <si>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</si>
  <si>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</si>
  <si>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</si>
  <si>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</si>
  <si>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</si>
  <si>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</si>
  <si>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</si>
  <si>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</si>
  <si>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</si>
  <si>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</si>
  <si>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</si>
  <si>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</si>
  <si>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</si>
  <si>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</si>
  <si>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</si>
  <si>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</si>
  <si>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</si>
  <si>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</si>
  <si>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</si>
  <si>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</si>
  <si>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</si>
  <si>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</si>
  <si>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</si>
  <si>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</si>
  <si>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</si>
  <si>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</si>
  <si>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</si>
  <si>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</si>
  <si>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</si>
  <si>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</si>
  <si>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</si>
  <si>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</si>
  <si>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</si>
  <si>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</si>
  <si>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</si>
  <si>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</si>
  <si>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</si>
  <si>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</si>
  <si>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</si>
  <si>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</si>
  <si>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</si>
  <si>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</si>
  <si>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</si>
  <si>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</si>
  <si>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</si>
  <si>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</si>
  <si>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</si>
  <si>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</si>
  <si>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</si>
  <si>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</si>
  <si>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</si>
  <si>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</si>
  <si>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</si>
  <si>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</si>
  <si>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</si>
  <si>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</si>
  <si>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</si>
  <si>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</si>
  <si>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</si>
  <si>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</si>
  <si>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</si>
  <si>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</si>
  <si>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</si>
  <si>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</si>
  <si>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</si>
  <si>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</si>
  <si>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</si>
  <si>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</si>
  <si>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</si>
  <si>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</si>
  <si>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</si>
  <si>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</si>
  <si>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</si>
  <si>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</si>
  <si>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</si>
  <si>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</si>
  <si>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</si>
  <si>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</si>
  <si>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</si>
  <si>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</si>
  <si>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</si>
  <si>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</si>
  <si>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</si>
  <si>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</si>
  <si>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</si>
  <si>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</si>
  <si>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</si>
  <si>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</si>
  <si>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</si>
  <si>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</si>
  <si>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</si>
  <si>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</si>
  <si>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</si>
  <si>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</si>
  <si>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</si>
  <si>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</si>
  <si>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</si>
  <si>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</si>
  <si>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</si>
  <si>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</si>
  <si>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</si>
  <si>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</si>
  <si>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</si>
  <si>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</si>
  <si>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</si>
  <si>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</si>
  <si>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</si>
  <si>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</si>
  <si>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</si>
  <si>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</si>
  <si>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</si>
  <si>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</si>
  <si>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</si>
  <si>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</si>
  <si>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</si>
  <si>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</si>
  <si>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</si>
  <si>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</si>
  <si>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</si>
  <si>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</si>
  <si>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</si>
  <si>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</si>
  <si>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</si>
  <si>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</si>
  <si>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</si>
  <si>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</si>
  <si>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</si>
  <si>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</si>
  <si>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</si>
  <si>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</si>
  <si>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</si>
  <si>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</si>
  <si>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</si>
  <si>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</si>
  <si>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</si>
  <si>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</si>
  <si>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</si>
  <si>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</si>
  <si>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</si>
  <si>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</si>
  <si>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</si>
  <si>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</si>
  <si>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</si>
  <si>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</si>
  <si>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</si>
  <si>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</si>
  <si>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</si>
  <si>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</si>
  <si>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</si>
  <si>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</si>
  <si>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</si>
  <si>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</si>
  <si>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</si>
  <si>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</si>
  <si>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</si>
  <si>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</si>
  <si>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</si>
  <si>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</si>
  <si>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</si>
  <si>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</si>
  <si>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</si>
  <si>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</si>
  <si>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</si>
  <si>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</si>
  <si>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</si>
  <si>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</si>
  <si>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</si>
  <si>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</si>
  <si>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</si>
  <si>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</si>
  <si>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</si>
  <si>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</si>
  <si>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</si>
  <si>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</si>
  <si>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</si>
  <si>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</si>
  <si>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</si>
  <si>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</si>
  <si>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</si>
  <si>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</si>
  <si>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</si>
  <si>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</si>
  <si>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</si>
  <si>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</si>
  <si>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</si>
  <si>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</si>
  <si>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</si>
  <si>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</si>
  <si>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</si>
  <si>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</si>
  <si>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</si>
  <si>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</si>
  <si>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</si>
  <si>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</si>
  <si>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</si>
  <si>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</si>
  <si>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</si>
  <si>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</si>
  <si>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</si>
  <si>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</si>
  <si>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</si>
  <si>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</si>
  <si>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</si>
  <si>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</si>
  <si>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</si>
  <si>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</si>
  <si>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</si>
  <si>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</si>
  <si>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</si>
  <si>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</si>
  <si>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</si>
  <si>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</si>
  <si>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</si>
  <si>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</si>
  <si>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</si>
  <si>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</si>
  <si>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</si>
  <si>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</si>
  <si>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</si>
  <si>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</si>
  <si>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</si>
  <si>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</si>
  <si>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</si>
  <si>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</si>
  <si>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</si>
  <si>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</si>
  <si>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</si>
  <si>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</si>
  <si>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</si>
  <si>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</si>
  <si>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</si>
  <si>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</si>
  <si>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</si>
  <si>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</si>
  <si>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</si>
  <si>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</si>
  <si>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</si>
  <si>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</si>
  <si>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</si>
  <si>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</si>
  <si>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</si>
  <si>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</si>
  <si>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</si>
  <si>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</si>
  <si>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</si>
  <si>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</si>
  <si>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</si>
  <si>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</si>
  <si>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</si>
  <si>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</si>
  <si>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</si>
  <si>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</si>
  <si>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</si>
  <si>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</si>
  <si>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</si>
  <si>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</si>
  <si>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</si>
  <si>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</si>
  <si>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</si>
  <si>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</si>
  <si>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</si>
  <si>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</si>
  <si>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</si>
  <si>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</si>
  <si>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</si>
  <si>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</si>
  <si>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</si>
  <si>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</si>
  <si>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</si>
  <si>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</si>
  <si>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</si>
  <si>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</si>
  <si>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</si>
  <si>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</si>
  <si>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</si>
  <si>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</si>
  <si>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</si>
  <si>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</si>
  <si>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</si>
  <si>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</si>
  <si>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</si>
  <si>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</si>
  <si>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</si>
  <si>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</si>
  <si>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</si>
  <si>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</si>
  <si>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</si>
  <si>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</si>
  <si>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</si>
  <si>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</si>
  <si>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</si>
  <si>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</si>
  <si>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</si>
  <si>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</si>
  <si>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</si>
  <si>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</si>
  <si>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</si>
  <si>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</si>
  <si>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</si>
  <si>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</si>
  <si>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</si>
  <si>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</si>
  <si>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</si>
  <si>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</si>
  <si>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</si>
  <si>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</si>
  <si>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</si>
  <si>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</si>
  <si>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</si>
  <si>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</si>
  <si>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</si>
  <si>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</si>
  <si>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</si>
  <si>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</si>
  <si>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</si>
  <si>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</si>
  <si>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</si>
  <si>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</si>
  <si>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</si>
  <si>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</si>
  <si>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</si>
  <si>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</si>
  <si>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</si>
  <si>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</si>
  <si>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</si>
  <si>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</si>
  <si>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</si>
  <si>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</si>
  <si>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</si>
  <si>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</si>
  <si>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</si>
  <si>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</si>
  <si>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</si>
  <si>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</si>
  <si>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</si>
  <si>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</si>
  <si>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</si>
  <si>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</si>
  <si>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</si>
  <si>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</si>
  <si>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</si>
  <si>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</si>
  <si>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</si>
  <si>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</si>
  <si>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</si>
  <si>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</si>
  <si>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</si>
  <si>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</si>
  <si>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</si>
  <si>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</si>
  <si>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</si>
  <si>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</si>
  <si>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</si>
  <si>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</si>
  <si>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</si>
  <si>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</si>
  <si>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</si>
  <si>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</si>
  <si>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</si>
  <si>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</si>
  <si>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</si>
  <si>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</si>
  <si>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</si>
  <si>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</si>
  <si>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</si>
  <si>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</si>
  <si>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</si>
  <si>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</si>
  <si>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</si>
  <si>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</si>
  <si>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</si>
  <si>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</si>
  <si>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</si>
  <si>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</si>
  <si>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</si>
  <si>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</si>
  <si>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</si>
  <si>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</si>
  <si>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</si>
  <si>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</si>
  <si>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</si>
  <si>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</si>
  <si>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</si>
  <si>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</si>
  <si>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</si>
  <si>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</si>
  <si>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</si>
  <si>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</si>
  <si>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</si>
  <si>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</si>
  <si>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</si>
  <si>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</si>
  <si>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</si>
  <si>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</si>
  <si>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</si>
  <si>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</si>
  <si>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</si>
  <si>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</si>
  <si>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</si>
  <si>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</si>
  <si>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</si>
  <si>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</si>
  <si>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</si>
  <si>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</si>
  <si>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</si>
  <si>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</si>
  <si>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</si>
  <si>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</si>
  <si>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</si>
  <si>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</si>
  <si>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</si>
  <si>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</si>
  <si>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</si>
  <si>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</si>
  <si>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</si>
  <si>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</si>
  <si>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</si>
  <si>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</si>
  <si>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</si>
  <si>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</si>
  <si>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</si>
  <si>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</si>
  <si>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</si>
  <si>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</si>
  <si>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</si>
  <si>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</si>
  <si>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</si>
  <si>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</si>
  <si>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</si>
  <si>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</si>
  <si>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</si>
  <si>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</si>
  <si>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</si>
  <si>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</si>
  <si>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</si>
  <si>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</si>
  <si>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</si>
  <si>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</si>
  <si>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</si>
  <si>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</si>
  <si>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</si>
  <si>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</si>
  <si>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</si>
  <si>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</si>
  <si>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</si>
  <si>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</si>
  <si>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</si>
  <si>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</si>
  <si>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</si>
  <si>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</si>
  <si>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</si>
  <si>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</si>
  <si>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</si>
  <si>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</si>
  <si>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</si>
  <si>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</si>
  <si>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</si>
  <si>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</si>
  <si>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</si>
  <si>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</si>
  <si>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</si>
  <si>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</si>
  <si>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</si>
  <si>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</si>
  <si>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</si>
  <si>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</si>
  <si>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</si>
  <si>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</si>
  <si>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</si>
  <si>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</si>
  <si>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</si>
  <si>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</si>
  <si>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</si>
  <si>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</si>
  <si>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</si>
  <si>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</si>
  <si>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</si>
  <si>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</si>
  <si>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</si>
  <si>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</si>
  <si>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</si>
  <si>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</si>
  <si>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</si>
  <si>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</si>
  <si>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</si>
  <si>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</si>
  <si>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</si>
  <si>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</si>
  <si>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</si>
  <si>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</si>
  <si>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</si>
  <si>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</si>
  <si>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</si>
  <si>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</si>
  <si>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</si>
  <si>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</si>
  <si>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</si>
  <si>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</si>
  <si>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</si>
  <si>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</si>
  <si>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</si>
  <si>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</si>
  <si>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</si>
  <si>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</si>
  <si>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</si>
  <si>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</si>
  <si>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</si>
  <si>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</si>
  <si>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</si>
  <si>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</si>
  <si>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</si>
  <si>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</si>
  <si>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</si>
  <si>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</si>
  <si>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</si>
  <si>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</si>
  <si>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</si>
  <si>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</si>
  <si>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</si>
  <si>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</si>
  <si>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</si>
  <si>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</si>
  <si>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</si>
  <si>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</si>
  <si>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</si>
  <si>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</si>
  <si>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</si>
  <si>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</si>
  <si>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</si>
  <si>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</si>
  <si>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</si>
  <si>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</si>
  <si>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</si>
  <si>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</si>
  <si>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</si>
  <si>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</si>
  <si>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</si>
  <si>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</si>
  <si>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</si>
  <si>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</si>
  <si>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</si>
  <si>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</si>
  <si>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</si>
  <si>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</si>
  <si>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</si>
  <si>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</si>
  <si>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</si>
  <si>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</si>
  <si>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</si>
  <si>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</si>
  <si>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</si>
  <si>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</si>
  <si>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</si>
  <si>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</si>
  <si>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</si>
  <si>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</si>
  <si>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</si>
  <si>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</si>
  <si>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</si>
  <si>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</si>
  <si>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</si>
  <si>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</si>
  <si>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</si>
  <si>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</si>
  <si>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</si>
  <si>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</si>
  <si>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</si>
  <si>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</si>
  <si>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</si>
  <si>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</si>
  <si>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</si>
  <si>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</si>
  <si>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</si>
  <si>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</si>
  <si>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</si>
  <si>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</si>
  <si>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</si>
  <si>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</si>
  <si>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</si>
  <si>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</si>
  <si>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</si>
  <si>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</si>
  <si>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</si>
  <si>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</si>
  <si>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</si>
  <si>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</si>
  <si>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</si>
  <si>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</si>
  <si>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</si>
  <si>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</si>
  <si>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</si>
  <si>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</si>
  <si>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</si>
  <si>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</si>
  <si>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</si>
  <si>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</si>
  <si>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</si>
  <si>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</si>
  <si>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</si>
  <si>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</si>
  <si>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</si>
  <si>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</si>
  <si>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</si>
  <si>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</si>
  <si>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</si>
  <si>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</si>
  <si>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</si>
  <si>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</si>
  <si>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</si>
  <si>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</si>
  <si>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</si>
  <si>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</si>
  <si>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</si>
  <si>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</si>
  <si>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</si>
  <si>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</si>
  <si>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</si>
  <si>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</si>
  <si>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</si>
  <si>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</si>
  <si>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</si>
  <si>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</si>
  <si>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</si>
  <si>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</si>
  <si>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</si>
  <si>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</si>
  <si>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</si>
  <si>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</si>
  <si>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</si>
  <si>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</si>
  <si>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</si>
  <si>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</si>
  <si>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</si>
  <si>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</si>
  <si>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</si>
  <si>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</si>
  <si>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</si>
  <si>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</si>
  <si>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</si>
  <si>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</si>
  <si>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</si>
  <si>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</si>
  <si>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</si>
  <si>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</si>
  <si>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</si>
  <si>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</si>
  <si>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</si>
  <si>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</si>
  <si>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</si>
  <si>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</si>
  <si>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</si>
  <si>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</si>
  <si>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</si>
  <si>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</si>
  <si>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</si>
  <si>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</si>
  <si>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</si>
  <si>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</si>
  <si>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</si>
  <si>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</si>
  <si>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</si>
  <si>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</si>
  <si>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</si>
  <si>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</si>
  <si>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</si>
  <si>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</si>
  <si>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</si>
  <si>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</si>
  <si>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</si>
  <si>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</si>
  <si>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</si>
  <si>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</si>
  <si>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</si>
  <si>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</si>
  <si>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</si>
  <si>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</si>
  <si>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</si>
  <si>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</si>
  <si>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</si>
  <si>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</si>
  <si>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</si>
  <si>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</si>
  <si>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</si>
  <si>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</si>
  <si>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</si>
  <si>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</si>
  <si>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</si>
  <si>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</si>
  <si>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</si>
  <si>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</si>
  <si>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</si>
  <si>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</si>
  <si>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</si>
  <si>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</si>
  <si>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</si>
  <si>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</si>
  <si>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</si>
  <si>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</si>
  <si>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</si>
  <si>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</si>
  <si>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</si>
  <si>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</si>
  <si>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</si>
  <si>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</si>
  <si>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</si>
  <si>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</si>
  <si>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</si>
  <si>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</si>
  <si>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</si>
  <si>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</si>
  <si>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</si>
  <si>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</si>
  <si>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</si>
  <si>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</si>
  <si>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</si>
  <si>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</si>
  <si>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</si>
  <si>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</si>
  <si>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</si>
  <si>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</si>
  <si>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</si>
  <si>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</si>
  <si>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</si>
  <si>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</si>
  <si>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</si>
  <si>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</si>
  <si>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</si>
  <si>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</si>
  <si>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</si>
  <si>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</si>
  <si>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</si>
  <si>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</si>
  <si>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</si>
  <si>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</si>
  <si>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</si>
  <si>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</si>
  <si>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</si>
  <si>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</si>
  <si>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</si>
  <si>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</si>
  <si>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</si>
  <si>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</si>
  <si>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</si>
  <si>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</si>
  <si>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</si>
  <si>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</si>
  <si>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</si>
  <si>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</si>
  <si>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</si>
  <si>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</si>
  <si>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</si>
  <si>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</si>
  <si>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</si>
  <si>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</si>
  <si>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</si>
  <si>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</si>
  <si>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</si>
  <si>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</si>
  <si>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</si>
  <si>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</si>
  <si>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</si>
  <si>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</si>
  <si>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</si>
  <si>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</si>
  <si>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</si>
  <si>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</si>
  <si>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</si>
  <si>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</si>
  <si>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</si>
  <si>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</si>
  <si>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</si>
  <si>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</si>
  <si>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</si>
  <si>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</si>
  <si>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</si>
  <si>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</si>
  <si>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</si>
  <si>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</si>
  <si>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</si>
  <si>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</si>
  <si>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</si>
  <si>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</si>
  <si>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</si>
  <si>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</si>
  <si>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</si>
  <si>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</si>
  <si>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</si>
  <si>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</si>
  <si>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</si>
  <si>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</si>
  <si>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</si>
  <si>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</si>
  <si>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</si>
  <si>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</si>
  <si>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</si>
  <si>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</si>
  <si>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</si>
  <si>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</si>
  <si>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</si>
  <si>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</si>
  <si>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</si>
  <si>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</si>
  <si>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</si>
  <si>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</si>
  <si>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</si>
  <si>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</si>
  <si>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</si>
  <si>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</si>
  <si>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</si>
  <si>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</si>
  <si>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</si>
  <si>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</si>
  <si>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</si>
  <si>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</si>
  <si>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</si>
  <si>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</si>
  <si>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</si>
  <si>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</si>
  <si>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</si>
  <si>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</si>
  <si>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</si>
  <si>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</si>
  <si>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</si>
  <si>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</si>
  <si>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</si>
  <si>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</si>
  <si>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</si>
  <si>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</si>
  <si>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</si>
  <si>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</si>
  <si>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</si>
  <si>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</si>
  <si>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</si>
  <si>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</si>
  <si>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</si>
  <si>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</si>
  <si>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</si>
  <si>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</si>
  <si>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</si>
  <si>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</si>
  <si>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</si>
  <si>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</si>
  <si>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</si>
  <si>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</si>
  <si>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</si>
  <si>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</si>
  <si>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</si>
  <si>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</si>
  <si>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</si>
  <si>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</si>
  <si>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</si>
  <si>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</si>
  <si>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</si>
  <si>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</si>
  <si>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</si>
  <si>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</si>
  <si>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</si>
  <si>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</si>
  <si>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</si>
  <si>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</si>
  <si>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</si>
  <si>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</si>
  <si>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</si>
  <si>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</si>
  <si>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</si>
  <si>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</si>
  <si>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</si>
  <si>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</si>
  <si>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</si>
  <si>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</si>
  <si>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</si>
  <si>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</si>
  <si>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</si>
  <si>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</si>
  <si>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</si>
  <si>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</si>
  <si>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</si>
  <si>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</si>
  <si>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</si>
  <si>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</si>
  <si>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</si>
  <si>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</si>
  <si>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</si>
  <si>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</si>
  <si>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</si>
  <si>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</si>
  <si>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</si>
  <si>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</si>
  <si>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</si>
  <si>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</si>
  <si>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</si>
  <si>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</si>
  <si>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</si>
  <si>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</si>
  <si>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</si>
  <si>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</si>
  <si>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</si>
  <si>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</si>
  <si>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</si>
  <si>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</si>
  <si>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</si>
  <si>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</si>
  <si>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</si>
  <si>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</si>
  <si>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</si>
  <si>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</si>
  <si>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</si>
  <si>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</si>
  <si>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</si>
  <si>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</si>
  <si>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</si>
  <si>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</si>
  <si>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</si>
  <si>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</si>
  <si>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</si>
  <si>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</si>
  <si>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</si>
  <si>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</si>
  <si>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</si>
  <si>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</si>
  <si>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</si>
  <si>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</si>
  <si>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</si>
  <si>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</si>
  <si>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</si>
  <si>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</si>
  <si>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</si>
  <si>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</si>
  <si>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</si>
  <si>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</si>
  <si>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</si>
  <si>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</si>
  <si>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</si>
  <si>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</si>
  <si>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</si>
  <si>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</si>
  <si>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</si>
  <si>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</si>
  <si>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</si>
  <si>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</si>
  <si>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</si>
  <si>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</si>
  <si>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</si>
  <si>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</si>
  <si>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</si>
  <si>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</si>
  <si>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</si>
  <si>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</si>
  <si>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</si>
  <si>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</si>
  <si>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</si>
  <si>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</si>
  <si>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</si>
  <si>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</si>
  <si>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</si>
  <si>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</si>
  <si>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</si>
  <si>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</si>
  <si>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</si>
  <si>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</si>
  <si>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</si>
  <si>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</si>
  <si>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</si>
  <si>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</si>
  <si>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</si>
  <si>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</si>
  <si>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</si>
  <si>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</si>
  <si>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</si>
  <si>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</si>
  <si>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</si>
  <si>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</si>
  <si>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</si>
  <si>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</si>
  <si>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</si>
  <si>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</si>
  <si>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</si>
  <si>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</si>
  <si>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</si>
  <si>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</si>
  <si>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</si>
  <si>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</si>
  <si>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</si>
  <si>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</si>
  <si>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</si>
  <si>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</si>
  <si>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</si>
  <si>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</si>
  <si>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</si>
  <si>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</si>
  <si>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</si>
  <si>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</si>
  <si>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</si>
  <si>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</si>
  <si>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</si>
  <si>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</si>
  <si>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</si>
  <si>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</si>
  <si>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</si>
  <si>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</si>
  <si>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</si>
  <si>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</si>
  <si>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</si>
  <si>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</si>
  <si>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</si>
  <si>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</si>
  <si>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</si>
  <si>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</si>
  <si>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</si>
  <si>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</si>
  <si>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</si>
  <si>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</si>
  <si>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</si>
  <si>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</si>
  <si>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</si>
  <si>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</si>
  <si>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</si>
  <si>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</si>
  <si>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</si>
  <si>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</si>
  <si>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</si>
  <si>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</si>
  <si>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</si>
  <si>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</si>
  <si>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</si>
  <si>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</si>
  <si>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</si>
  <si>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</si>
  <si>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</si>
  <si>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</si>
  <si>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</si>
  <si>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</si>
  <si>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</si>
  <si>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</si>
  <si>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</si>
  <si>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</si>
  <si>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</si>
  <si>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</si>
  <si>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</si>
  <si>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</si>
  <si>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</si>
  <si>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</si>
  <si>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</si>
  <si>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</si>
  <si>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</si>
  <si>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</si>
  <si>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</si>
  <si>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</si>
  <si>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</si>
  <si>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</si>
  <si>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</si>
  <si>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</si>
  <si>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</si>
  <si>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</si>
  <si>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</si>
  <si>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</si>
  <si>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</si>
  <si>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</si>
  <si>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</si>
  <si>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</si>
  <si>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</si>
  <si>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</si>
  <si>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</si>
  <si>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</si>
  <si>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</si>
  <si>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</si>
  <si>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</si>
  <si>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</si>
  <si>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</si>
  <si>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</si>
  <si>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</si>
  <si>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</si>
  <si>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</si>
  <si>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</si>
  <si>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</si>
  <si>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</si>
  <si>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</si>
  <si>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</si>
  <si>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</si>
  <si>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</si>
  <si>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</si>
  <si>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</si>
  <si>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</si>
  <si>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</si>
  <si>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</si>
  <si>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</si>
  <si>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</si>
  <si>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</si>
  <si>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</si>
  <si>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</si>
  <si>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</si>
  <si>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</si>
  <si>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</si>
  <si>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</si>
  <si>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</si>
  <si>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</si>
  <si>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</si>
  <si>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</si>
  <si>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</si>
  <si>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</si>
  <si>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</si>
  <si>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</si>
  <si>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</si>
  <si>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</si>
  <si>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</si>
  <si>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</si>
  <si>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</si>
  <si>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</si>
  <si>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</si>
  <si>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</si>
  <si>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</si>
  <si>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</si>
  <si>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</si>
  <si>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</si>
  <si>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</si>
  <si>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</si>
  <si>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</si>
  <si>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</si>
  <si>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</si>
  <si>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</si>
  <si>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</si>
  <si>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</si>
  <si>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</si>
  <si>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</si>
  <si>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</si>
  <si>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</si>
  <si>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</si>
  <si>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</si>
  <si>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</si>
  <si>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</si>
  <si>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</si>
  <si>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</si>
  <si>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</si>
  <si>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</si>
  <si>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</si>
  <si>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</si>
  <si>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</si>
  <si>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</si>
  <si>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</si>
  <si>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</si>
  <si>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</si>
  <si>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</si>
  <si>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</si>
  <si>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</si>
  <si>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</si>
  <si>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</si>
  <si>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</si>
  <si>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</si>
  <si>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</si>
  <si>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</si>
  <si>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</si>
  <si>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</si>
  <si>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</si>
  <si>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</si>
  <si>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</si>
  <si>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</si>
  <si>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</si>
  <si>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</si>
  <si>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</si>
  <si>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</si>
  <si>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</si>
  <si>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</si>
  <si>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</si>
  <si>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</si>
  <si>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</si>
  <si>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</si>
  <si>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</si>
  <si>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</si>
  <si>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</si>
  <si>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</si>
  <si>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</si>
  <si>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</si>
  <si>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</si>
  <si>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</si>
  <si>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</si>
  <si>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</si>
  <si>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</si>
  <si>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</si>
  <si>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</si>
  <si>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</si>
  <si>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</si>
  <si>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</si>
  <si>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</si>
  <si>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</si>
  <si>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</si>
  <si>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</si>
  <si>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</si>
  <si>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</si>
  <si>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</si>
  <si>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</si>
  <si>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</si>
  <si>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</si>
  <si>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</si>
  <si>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</si>
  <si>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</si>
  <si>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</si>
  <si>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</si>
  <si>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</si>
  <si>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</si>
  <si>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</si>
  <si>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</si>
  <si>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</si>
  <si>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</si>
  <si>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</si>
  <si>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</si>
  <si>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</si>
  <si>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</si>
  <si>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</si>
  <si>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</si>
  <si>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</si>
  <si>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</si>
  <si>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</si>
  <si>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</si>
  <si>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</si>
  <si>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</si>
  <si>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</si>
  <si>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</si>
  <si>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</si>
  <si>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</si>
  <si>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</si>
  <si>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</si>
  <si>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</si>
  <si>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</si>
  <si>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</si>
  <si>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</si>
  <si>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</si>
  <si>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</si>
  <si>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</si>
  <si>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</si>
  <si>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</si>
  <si>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</si>
  <si>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</si>
  <si>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</si>
  <si>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</si>
  <si>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</si>
  <si>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</si>
  <si>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</si>
  <si>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</si>
  <si>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</si>
  <si>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</si>
  <si>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</si>
  <si>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</si>
  <si>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</si>
  <si>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</si>
  <si>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</si>
  <si>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</si>
  <si>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</si>
  <si>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</si>
  <si>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</si>
  <si>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</si>
  <si>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</si>
  <si>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</si>
  <si>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</si>
  <si>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</si>
  <si>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</si>
  <si>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</si>
  <si>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</si>
  <si>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</si>
  <si>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</si>
  <si>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</si>
  <si>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</si>
  <si>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</si>
  <si>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</si>
  <si>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</si>
  <si>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</si>
  <si>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</si>
  <si>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</si>
  <si>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</si>
  <si>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</si>
  <si>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</si>
  <si>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</si>
  <si>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</si>
  <si>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</si>
  <si>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</si>
  <si>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</si>
  <si>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</si>
  <si>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</si>
  <si>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</si>
  <si>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</si>
  <si>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</si>
  <si>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</si>
  <si>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</si>
  <si>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</si>
  <si>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</si>
  <si>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</si>
  <si>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</si>
  <si>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</si>
  <si>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</si>
  <si>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</si>
  <si>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</si>
  <si>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</si>
  <si>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</si>
  <si>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</si>
  <si>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</si>
  <si>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</si>
  <si>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</si>
  <si>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</si>
  <si>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</si>
  <si>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</si>
  <si>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</si>
  <si>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</si>
  <si>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</si>
  <si>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</si>
  <si>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</si>
  <si>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</si>
  <si>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</si>
  <si>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</si>
  <si>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</si>
  <si>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</si>
  <si>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</si>
  <si>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</si>
  <si>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</si>
  <si>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</si>
  <si>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</si>
  <si>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</si>
  <si>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</si>
  <si>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</si>
  <si>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</si>
  <si>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</si>
  <si>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</si>
  <si>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</si>
  <si>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</si>
  <si>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</si>
  <si>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</si>
  <si>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</si>
  <si>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</si>
  <si>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</si>
  <si>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</si>
  <si>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</si>
  <si>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</si>
  <si>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</si>
  <si>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</si>
  <si>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</si>
  <si>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</si>
  <si>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</si>
  <si>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</si>
  <si>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</si>
  <si>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</si>
  <si>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</si>
  <si>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</si>
  <si>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</si>
  <si>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</si>
  <si>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</si>
  <si>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</si>
  <si>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</si>
  <si>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</si>
  <si>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</si>
  <si>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</si>
  <si>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</si>
  <si>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</si>
  <si>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</si>
  <si>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</si>
  <si>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</si>
  <si>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</si>
  <si>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</si>
  <si>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</si>
  <si>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</si>
  <si>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</si>
  <si>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</si>
  <si>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</si>
  <si>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</si>
  <si>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</si>
  <si>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</si>
  <si>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</si>
  <si>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</si>
  <si>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</si>
  <si>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</si>
  <si>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</si>
  <si>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</si>
  <si>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</si>
  <si>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</si>
  <si>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</si>
  <si>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</si>
  <si>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</si>
  <si>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</si>
  <si>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</si>
  <si>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</si>
  <si>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</si>
  <si>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</si>
  <si>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</si>
  <si>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</si>
  <si>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</si>
  <si>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</si>
  <si>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</si>
  <si>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</si>
  <si>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</si>
  <si>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</si>
  <si>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</si>
  <si>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</si>
  <si>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</si>
  <si>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</si>
  <si>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</si>
  <si>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</si>
  <si>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</si>
  <si>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</si>
  <si>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</si>
  <si>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</si>
  <si>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</si>
  <si>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</si>
  <si>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</si>
  <si>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</si>
  <si>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</si>
  <si>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</si>
  <si>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</si>
  <si>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</si>
  <si>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</si>
  <si>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</si>
  <si>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</si>
  <si>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</si>
  <si>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</si>
  <si>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</si>
  <si>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</si>
  <si>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</si>
  <si>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</si>
  <si>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</si>
  <si>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</si>
  <si>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</si>
  <si>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</si>
  <si>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</si>
  <si>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</si>
  <si>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</si>
  <si>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</si>
  <si>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</si>
  <si>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</si>
  <si>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</si>
  <si>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</si>
  <si>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</si>
  <si>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</si>
  <si>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</si>
  <si>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</si>
  <si>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</si>
  <si>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</si>
  <si>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</si>
  <si>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</si>
  <si>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</si>
  <si>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</si>
  <si>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</si>
  <si>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</si>
  <si>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</si>
  <si>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</si>
  <si>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</si>
  <si>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</si>
  <si>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</si>
  <si>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</si>
  <si>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</si>
  <si>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</si>
  <si>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</si>
  <si>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</si>
  <si>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</si>
  <si>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</si>
  <si>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</si>
  <si>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</si>
  <si>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</si>
  <si>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</si>
  <si>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</si>
  <si>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</si>
  <si>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</si>
  <si>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</si>
  <si>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</si>
  <si>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</si>
  <si>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</si>
  <si>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</si>
  <si>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</si>
  <si>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</si>
  <si>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</si>
  <si>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</si>
  <si>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</si>
  <si>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</si>
  <si>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</si>
  <si>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</si>
  <si>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</si>
  <si>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</si>
  <si>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</si>
  <si>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</si>
  <si>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</si>
  <si>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</si>
  <si>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</si>
  <si>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</si>
  <si>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</si>
  <si>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</si>
  <si>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</si>
  <si>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</si>
  <si>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</si>
  <si>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</si>
  <si>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</si>
  <si>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</si>
  <si>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</si>
  <si>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</si>
  <si>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</si>
  <si>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</si>
  <si>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</si>
  <si>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</si>
  <si>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</si>
  <si>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</si>
  <si>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</si>
  <si>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</si>
  <si>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</si>
  <si>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</si>
  <si>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</si>
  <si>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</si>
  <si>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</si>
  <si>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</si>
  <si>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</si>
  <si>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</si>
  <si>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</si>
  <si>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</si>
  <si>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</si>
  <si>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</si>
  <si>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</si>
  <si>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</si>
  <si>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</si>
  <si>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</si>
  <si>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</si>
  <si>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</si>
  <si>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</si>
  <si>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</si>
  <si>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</si>
  <si>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</si>
  <si>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</si>
  <si>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</si>
  <si>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</si>
  <si>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</si>
  <si>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</si>
  <si>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</si>
  <si>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</si>
  <si>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</si>
  <si>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</si>
  <si>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</si>
  <si>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</si>
  <si>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</si>
  <si>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</si>
  <si>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</si>
  <si>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</si>
  <si>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</si>
  <si>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</si>
  <si>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</si>
  <si>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</si>
  <si>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</si>
  <si>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</si>
  <si>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</si>
  <si>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</si>
  <si>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</si>
  <si>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</si>
  <si>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</si>
  <si>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</si>
  <si>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</si>
  <si>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</si>
  <si>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</si>
  <si>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</si>
  <si>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</si>
  <si>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</si>
  <si>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</si>
  <si>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</si>
  <si>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</si>
  <si>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</si>
  <si>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</si>
  <si>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</si>
  <si>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</si>
  <si>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</si>
  <si>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</si>
  <si>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</si>
  <si>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</si>
  <si>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</si>
  <si>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</si>
  <si>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</si>
  <si>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</si>
  <si>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</si>
  <si>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</si>
  <si>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</si>
  <si>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</si>
  <si>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</si>
  <si>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</si>
  <si>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</si>
  <si>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</si>
  <si>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</si>
  <si>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</si>
  <si>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</si>
  <si>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</si>
  <si>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</si>
  <si>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</si>
  <si>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</si>
  <si>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</si>
  <si>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</si>
  <si>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</si>
  <si>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</si>
  <si>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</si>
  <si>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</si>
  <si>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</si>
  <si>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</si>
  <si>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</si>
  <si>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</si>
  <si>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</si>
  <si>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</si>
  <si>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</si>
  <si>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</si>
  <si>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</si>
  <si>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</si>
  <si>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</si>
  <si>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</si>
  <si>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</si>
  <si>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</si>
  <si>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</si>
  <si>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</si>
  <si>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</si>
  <si>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</si>
  <si>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</si>
  <si>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</si>
  <si>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</si>
  <si>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</si>
  <si>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</si>
  <si>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</si>
  <si>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</si>
  <si>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</si>
  <si>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</si>
  <si>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</si>
  <si>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</si>
  <si>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</si>
  <si>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</si>
  <si>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</si>
  <si>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</si>
  <si>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</si>
  <si>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</si>
  <si>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</si>
  <si>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</si>
  <si>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</si>
  <si>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</si>
  <si>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</si>
  <si>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</si>
  <si>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</si>
  <si>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</si>
  <si>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</si>
  <si>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</si>
  <si>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</si>
  <si>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</si>
  <si>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</si>
  <si>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</si>
  <si>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</si>
  <si>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</si>
  <si>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</si>
  <si>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</si>
  <si>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</si>
  <si>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</si>
  <si>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</si>
  <si>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</si>
  <si>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</si>
  <si>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</si>
  <si>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</si>
  <si>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</si>
  <si>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</si>
  <si>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</si>
  <si>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</si>
  <si>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</si>
  <si>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</si>
  <si>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</si>
  <si>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</si>
  <si>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</si>
  <si>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</si>
  <si>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</si>
  <si>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</si>
  <si>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</si>
  <si>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</si>
  <si>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</si>
  <si>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</si>
  <si>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</si>
  <si>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</si>
  <si>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</si>
  <si>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</si>
  <si>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</si>
  <si>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</si>
  <si>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</si>
  <si>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</si>
  <si>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</si>
  <si>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</si>
  <si>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</si>
  <si>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</si>
  <si>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</si>
  <si>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</si>
  <si>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</si>
  <si>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</si>
  <si>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</si>
  <si>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</si>
  <si>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</si>
  <si>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</si>
  <si>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</si>
  <si>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</si>
  <si>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</si>
  <si>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</si>
  <si>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</si>
  <si>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</si>
  <si>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</si>
  <si>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</si>
  <si>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</si>
  <si>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</si>
  <si>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</si>
  <si>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</si>
  <si>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</si>
  <si>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</si>
  <si>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</si>
  <si>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</si>
  <si>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</si>
  <si>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</si>
  <si>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</si>
  <si>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</si>
  <si>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</si>
  <si>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</si>
  <si>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</si>
  <si>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</si>
  <si>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</si>
  <si>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</si>
  <si>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</si>
  <si>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</si>
  <si>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</si>
  <si>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</si>
  <si>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</si>
  <si>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</si>
  <si>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</si>
  <si>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</si>
  <si>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</si>
  <si>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</si>
  <si>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</si>
  <si>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</si>
  <si>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</si>
  <si>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</si>
  <si>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</si>
  <si>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</si>
  <si>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</si>
  <si>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</si>
  <si>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</si>
  <si>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</si>
  <si>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</si>
  <si>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</si>
  <si>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</si>
  <si>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</si>
  <si>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</si>
  <si>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</si>
  <si>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</si>
  <si>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</si>
  <si>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</si>
  <si>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</si>
  <si>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</si>
  <si>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</si>
  <si>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</si>
  <si>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</si>
  <si>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</si>
  <si>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</si>
  <si>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</si>
  <si>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</si>
  <si>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</si>
  <si>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</si>
  <si>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</si>
  <si>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</si>
  <si>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</si>
  <si>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</si>
  <si>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</si>
  <si>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</si>
  <si>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</si>
  <si>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</si>
  <si>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</si>
  <si>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</si>
  <si>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</si>
  <si>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</si>
  <si>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</si>
  <si>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</si>
  <si>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</si>
  <si>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</si>
  <si>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</si>
  <si>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</si>
  <si>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</si>
  <si>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</si>
  <si>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</si>
  <si>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</si>
  <si>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</si>
  <si>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</si>
  <si>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</si>
  <si>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</si>
  <si>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</si>
  <si>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</si>
  <si>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</si>
  <si>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</si>
  <si>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</si>
  <si>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</si>
  <si>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</si>
  <si>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</si>
  <si>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</si>
  <si>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</si>
  <si>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</si>
  <si>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</si>
  <si>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</si>
  <si>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</si>
  <si>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</si>
  <si>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</si>
  <si>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</si>
  <si>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</si>
  <si>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</si>
  <si>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</si>
  <si>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</si>
  <si>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</si>
  <si>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</si>
  <si>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</si>
  <si>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</si>
  <si>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</si>
  <si>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</si>
  <si>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</si>
  <si>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</si>
  <si>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</si>
  <si>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</si>
  <si>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</si>
  <si>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</si>
  <si>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</si>
  <si>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</si>
  <si>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</si>
  <si>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</si>
  <si>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</si>
  <si>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</si>
  <si>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</si>
  <si>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</si>
  <si>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</si>
  <si>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</si>
  <si>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</si>
  <si>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</si>
  <si>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</si>
  <si>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</si>
  <si>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</si>
  <si>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</si>
  <si>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</si>
  <si>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</si>
  <si>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</si>
  <si>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</si>
  <si>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</si>
  <si>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</si>
  <si>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</si>
  <si>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</si>
  <si>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</si>
  <si>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</si>
  <si>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</si>
  <si>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</si>
  <si>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</si>
  <si>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</si>
  <si>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</si>
  <si>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</si>
  <si>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</si>
  <si>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</si>
  <si>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</si>
  <si>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</si>
  <si>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</si>
  <si>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</si>
  <si>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</si>
  <si>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</si>
  <si>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</si>
  <si>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</si>
  <si>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</si>
  <si>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</si>
  <si>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</si>
  <si>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</si>
  <si>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</si>
  <si>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</si>
  <si>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</si>
  <si>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</si>
  <si>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</si>
  <si>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</si>
  <si>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</si>
  <si>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</si>
  <si>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</si>
  <si>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</si>
  <si>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</si>
  <si>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</si>
  <si>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</si>
  <si>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</si>
  <si>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</si>
  <si>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</si>
  <si>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</si>
  <si>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</si>
  <si>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</si>
  <si>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</si>
  <si>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</si>
  <si>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</si>
  <si>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</si>
  <si>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</si>
  <si>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</si>
  <si>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</si>
  <si>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</si>
  <si>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</si>
  <si>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</si>
  <si>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</si>
  <si>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</si>
  <si>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</si>
  <si>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</si>
  <si>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</si>
  <si>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</si>
  <si>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</si>
  <si>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</si>
  <si>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</si>
  <si>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</si>
  <si>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</si>
  <si>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</si>
  <si>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</si>
  <si>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</si>
  <si>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</si>
  <si>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</si>
  <si>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</si>
  <si>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</si>
  <si>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</si>
  <si>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</si>
  <si>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</si>
  <si>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</si>
  <si>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</si>
  <si>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</si>
  <si>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</si>
  <si>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</si>
  <si>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</si>
  <si>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</si>
  <si>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</si>
  <si>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</si>
  <si>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</si>
  <si>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</si>
  <si>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</si>
  <si>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</si>
  <si>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</si>
  <si>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</si>
  <si>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</si>
  <si>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</si>
  <si>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</si>
  <si>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</si>
  <si>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</si>
  <si>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</si>
  <si>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</si>
  <si>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</si>
  <si>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</si>
  <si>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</si>
  <si>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</si>
  <si>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</si>
  <si>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</si>
  <si>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</si>
  <si>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</si>
  <si>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</si>
  <si>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</si>
  <si>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</si>
  <si>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</si>
  <si>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</si>
  <si>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</si>
  <si>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</si>
  <si>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</si>
  <si>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</si>
  <si>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</si>
  <si>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</si>
  <si>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</si>
  <si>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</si>
  <si>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</si>
  <si>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</si>
  <si>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</si>
  <si>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</si>
  <si>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</si>
  <si>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</si>
  <si>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</si>
  <si>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</si>
  <si>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</si>
  <si>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</si>
  <si>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</si>
  <si>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</si>
  <si>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</si>
  <si>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</si>
  <si>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</si>
  <si>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</si>
  <si>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</si>
  <si>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</si>
  <si>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</si>
  <si>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</si>
  <si>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</si>
  <si>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</si>
  <si>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</si>
  <si>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</si>
  <si>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</si>
  <si>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</si>
  <si>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</si>
  <si>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</si>
  <si>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</si>
  <si>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</si>
  <si>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</si>
  <si>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</si>
  <si>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</si>
  <si>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</si>
  <si>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</si>
  <si>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</si>
  <si>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</si>
  <si>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</si>
  <si>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</si>
  <si>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</si>
  <si>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</si>
  <si>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</si>
  <si>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</si>
  <si>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</si>
  <si>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</si>
  <si>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</si>
  <si>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</si>
  <si>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</si>
  <si>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</si>
  <si>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</si>
  <si>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</si>
  <si>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</si>
  <si>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</si>
  <si>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</si>
  <si>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</si>
  <si>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</si>
  <si>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</si>
  <si>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</si>
  <si>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</si>
  <si>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</si>
  <si>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</si>
  <si>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</si>
  <si>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</si>
  <si>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</si>
  <si>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</si>
  <si>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</si>
  <si>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</si>
  <si>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</si>
  <si>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</si>
  <si>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</si>
  <si>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</si>
  <si>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</si>
  <si>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</si>
  <si>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</si>
  <si>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</si>
  <si>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</si>
  <si>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</si>
  <si>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</si>
  <si>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</si>
  <si>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</si>
  <si>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</si>
  <si>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</si>
  <si>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</si>
  <si>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</si>
  <si>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</si>
  <si>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</si>
  <si>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</si>
  <si>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</si>
  <si>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</si>
  <si>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</si>
  <si>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</si>
  <si>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</si>
  <si>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</si>
  <si>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</si>
  <si>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</si>
  <si>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</si>
  <si>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</si>
  <si>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</si>
  <si>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</si>
  <si>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</si>
  <si>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</si>
  <si>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</si>
  <si>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</si>
  <si>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</si>
  <si>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</si>
  <si>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</si>
  <si>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</si>
  <si>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</si>
  <si>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</si>
  <si>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</si>
  <si>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</si>
  <si>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</si>
  <si>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</si>
  <si>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</si>
  <si>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</si>
  <si>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</si>
  <si>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</si>
  <si>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</si>
  <si>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</si>
  <si>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</si>
  <si>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</si>
  <si>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</si>
  <si>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</si>
  <si>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</si>
  <si>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</si>
  <si>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</si>
  <si>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</si>
  <si>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</si>
  <si>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</si>
  <si>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</si>
  <si>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</si>
  <si>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</si>
  <si>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</si>
  <si>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</si>
  <si>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</si>
  <si>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</si>
  <si>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</si>
  <si>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</si>
  <si>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</si>
  <si>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</si>
  <si>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</si>
  <si>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</si>
  <si>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</si>
  <si>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</si>
  <si>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</si>
  <si>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</si>
  <si>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</si>
  <si>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</si>
  <si>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</si>
  <si>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</si>
  <si>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</si>
  <si>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</si>
  <si>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</si>
  <si>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</si>
  <si>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</si>
  <si>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</si>
  <si>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</si>
  <si>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</si>
  <si>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</si>
  <si>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</si>
  <si>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</si>
  <si>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</si>
  <si>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</si>
  <si>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</si>
  <si>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</si>
  <si>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</si>
  <si>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</si>
  <si>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</si>
  <si>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</si>
  <si>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</si>
  <si>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</si>
  <si>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</si>
  <si>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</si>
  <si>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</si>
  <si>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</si>
  <si>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</si>
  <si>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</si>
  <si>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</si>
  <si>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</si>
  <si>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</si>
  <si>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</si>
  <si>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</si>
  <si>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</si>
  <si>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</si>
  <si>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</si>
  <si>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</si>
  <si>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</si>
  <si>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</si>
  <si>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</si>
  <si>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</si>
  <si>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</si>
  <si>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</si>
  <si>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</si>
  <si>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</si>
  <si>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</si>
  <si>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</si>
  <si>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</si>
  <si>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</si>
  <si>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</si>
  <si>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</si>
  <si>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</si>
  <si>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</si>
  <si>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</si>
  <si>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</si>
  <si>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</si>
  <si>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</si>
  <si>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</si>
  <si>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</si>
  <si>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</si>
  <si>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</si>
  <si>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</si>
  <si>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</si>
  <si>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</si>
  <si>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</si>
  <si>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</si>
  <si>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</si>
  <si>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</si>
  <si>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</si>
  <si>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</si>
  <si>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</si>
  <si>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</si>
  <si>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</si>
  <si>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</si>
  <si>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</si>
  <si>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</si>
  <si>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</si>
  <si>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</si>
  <si>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</si>
  <si>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</si>
  <si>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</si>
  <si>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</si>
  <si>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</si>
  <si>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</si>
  <si>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</si>
  <si>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</si>
  <si>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</si>
  <si>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</si>
  <si>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</si>
  <si>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</si>
  <si>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</si>
  <si>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</si>
  <si>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</si>
  <si>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</si>
  <si>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</si>
  <si>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</si>
  <si>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</si>
  <si>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</si>
  <si>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</si>
  <si>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</si>
  <si>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</si>
  <si>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</si>
  <si>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</si>
  <si>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</si>
  <si>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</si>
  <si>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</si>
  <si>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</si>
  <si>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</si>
  <si>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</si>
  <si>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</si>
  <si>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</si>
  <si>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</si>
  <si>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</si>
  <si>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</si>
  <si>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</si>
  <si>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</si>
  <si>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</si>
  <si>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</si>
  <si>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</si>
  <si>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</si>
  <si>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</si>
  <si>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</si>
  <si>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</si>
  <si>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</si>
  <si>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</si>
  <si>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</si>
  <si>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</si>
  <si>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</si>
  <si>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</si>
  <si>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</si>
  <si>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</si>
  <si>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</si>
  <si>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</si>
  <si>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</si>
  <si>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</si>
  <si>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</si>
  <si>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</si>
  <si>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</si>
  <si>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</si>
  <si>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</si>
  <si>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</si>
  <si>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</si>
  <si>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</si>
  <si>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</si>
  <si>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</si>
  <si>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</si>
  <si>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</si>
  <si>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</si>
  <si>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</si>
  <si>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</si>
  <si>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</si>
  <si>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</si>
  <si>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</si>
  <si>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</si>
  <si>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</si>
  <si>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</si>
  <si>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</si>
  <si>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</si>
  <si>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</si>
  <si>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</si>
  <si>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</si>
  <si>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</si>
  <si>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</si>
  <si>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</si>
  <si>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</si>
  <si>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</si>
  <si>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</si>
  <si>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</si>
  <si>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</si>
  <si>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</si>
  <si>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</si>
  <si>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</si>
  <si>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</si>
  <si>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</si>
  <si>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</si>
  <si>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</si>
  <si>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</si>
  <si>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</si>
  <si>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</si>
  <si>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</si>
  <si>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</si>
  <si>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</si>
  <si>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</si>
  <si>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</si>
  <si>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</si>
  <si>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</si>
  <si>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</si>
  <si>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</si>
  <si>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</si>
  <si>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</si>
  <si>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</si>
  <si>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</si>
  <si>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</si>
  <si>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</si>
  <si>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</si>
  <si>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</si>
  <si>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</si>
  <si>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</si>
  <si>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</si>
  <si>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</si>
  <si>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</si>
  <si>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</si>
  <si>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</si>
  <si>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</si>
  <si>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</si>
  <si>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</si>
  <si>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</si>
  <si>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</si>
  <si>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</si>
  <si>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</si>
  <si>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</si>
  <si>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</si>
  <si>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</si>
  <si>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</si>
  <si>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</si>
  <si>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</si>
  <si>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</si>
  <si>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</si>
  <si>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</si>
  <si>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</si>
  <si>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</si>
  <si>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</si>
  <si>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</si>
  <si>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</si>
  <si>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</si>
  <si>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</si>
  <si>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</si>
  <si>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</si>
  <si>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</si>
  <si>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</si>
  <si>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</si>
  <si>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</si>
  <si>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</si>
  <si>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</si>
  <si>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</si>
  <si>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</si>
  <si>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</si>
  <si>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</si>
  <si>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</si>
  <si>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</si>
  <si>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</si>
  <si>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</si>
  <si>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</si>
  <si>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</si>
  <si>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</si>
  <si>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</si>
  <si>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</si>
  <si>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</si>
  <si>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</si>
  <si>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</si>
  <si>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</si>
  <si>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</si>
  <si>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</si>
  <si>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</si>
  <si>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</si>
  <si>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</si>
  <si>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</si>
  <si>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</si>
  <si>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</si>
  <si>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</si>
  <si>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</si>
  <si>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</si>
  <si>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</si>
  <si>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</si>
  <si>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</si>
  <si>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</si>
  <si>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</si>
  <si>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</si>
  <si>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</si>
  <si>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</si>
  <si>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</si>
  <si>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</si>
  <si>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</si>
  <si>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</si>
  <si>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</si>
  <si>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</si>
  <si>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</si>
  <si>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</si>
  <si>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</si>
  <si>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</si>
  <si>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</si>
  <si>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</si>
  <si>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</si>
  <si>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</si>
  <si>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</si>
  <si>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</si>
  <si>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</si>
  <si>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</si>
  <si>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</si>
  <si>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</si>
  <si>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</si>
  <si>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</si>
  <si>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</si>
  <si>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</si>
  <si>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</si>
  <si>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</si>
  <si>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</si>
  <si>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</si>
  <si>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</si>
  <si>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</si>
  <si>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</si>
  <si>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</si>
  <si>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</si>
  <si>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</si>
  <si>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</si>
  <si>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</si>
  <si>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</si>
  <si>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</si>
  <si>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</si>
  <si>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</si>
  <si>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</si>
  <si>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</si>
  <si>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</si>
  <si>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</si>
  <si>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</si>
  <si>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</si>
  <si>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</si>
  <si>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</si>
  <si>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</si>
  <si>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</si>
  <si>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</si>
  <si>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</si>
  <si>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</si>
  <si>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</si>
  <si>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</si>
  <si>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</si>
  <si>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</si>
  <si>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</si>
  <si>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</si>
  <si>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</si>
  <si>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</si>
  <si>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</si>
  <si>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</si>
  <si>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</si>
  <si>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</si>
  <si>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</si>
  <si>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</si>
  <si>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</si>
  <si>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</si>
  <si>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</si>
  <si>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</si>
  <si>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</si>
  <si>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</si>
  <si>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</si>
  <si>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</si>
  <si>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</si>
  <si>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</si>
  <si>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</si>
  <si>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</si>
  <si>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</si>
  <si>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</si>
  <si>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</si>
  <si>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</si>
  <si>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</si>
  <si>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</si>
  <si>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</si>
  <si>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</si>
  <si>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</si>
  <si>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</si>
  <si>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</si>
  <si>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</si>
  <si>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</si>
  <si>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</si>
  <si>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</si>
  <si>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</si>
  <si>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</si>
  <si>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</si>
  <si>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</si>
  <si>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</si>
  <si>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</si>
  <si>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</si>
  <si>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</si>
  <si>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</si>
  <si>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</si>
  <si>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</si>
  <si>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</si>
  <si>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</si>
  <si>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</si>
  <si>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</si>
  <si>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</si>
  <si>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</si>
  <si>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</si>
  <si>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</si>
  <si>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</si>
  <si>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</si>
  <si>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</si>
  <si>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</si>
  <si>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</si>
  <si>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</si>
  <si>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</si>
  <si>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</si>
  <si>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</si>
  <si>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</si>
  <si>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</si>
  <si>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</si>
  <si>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</si>
  <si>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</si>
  <si>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</si>
  <si>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</si>
  <si>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</si>
  <si>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</si>
  <si>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</si>
  <si>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</si>
  <si>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</si>
  <si>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</si>
  <si>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</si>
  <si>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</si>
  <si>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</si>
  <si>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</si>
  <si>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</si>
  <si>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</si>
  <si>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</si>
  <si>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</si>
  <si>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</si>
  <si>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</si>
  <si>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</si>
  <si>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</si>
  <si>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</si>
  <si>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</si>
  <si>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</si>
  <si>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</si>
  <si>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</si>
  <si>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</si>
  <si>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</si>
  <si>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</si>
  <si>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</si>
  <si>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</si>
  <si>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</si>
  <si>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</si>
  <si>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</si>
  <si>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</si>
  <si>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</si>
  <si>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</si>
  <si>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</si>
  <si>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</si>
  <si>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</si>
  <si>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</si>
  <si>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</si>
  <si>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</si>
  <si>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</si>
  <si>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</si>
  <si>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</si>
  <si>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</si>
  <si>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</si>
  <si>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</si>
  <si>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</si>
  <si>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</si>
  <si>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</si>
  <si>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</si>
  <si>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</si>
  <si>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</si>
  <si>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</si>
  <si>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</si>
  <si>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</si>
  <si>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</si>
  <si>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</si>
  <si>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</si>
  <si>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</si>
  <si>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</si>
  <si>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</si>
  <si>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</si>
  <si>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</si>
  <si>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</si>
  <si>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</si>
  <si>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</si>
  <si>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</si>
  <si>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</si>
  <si>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</si>
  <si>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</si>
  <si>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</si>
  <si>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</si>
  <si>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</si>
  <si>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</si>
  <si>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</si>
  <si>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</si>
  <si>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</si>
  <si>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</si>
  <si>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</si>
  <si>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</si>
  <si>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</si>
  <si>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</si>
  <si>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</si>
  <si>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</si>
  <si>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</si>
  <si>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</si>
  <si>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</si>
  <si>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</si>
  <si>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</si>
  <si>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</si>
  <si>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</si>
  <si>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</si>
  <si>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</si>
  <si>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</si>
  <si>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</si>
  <si>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</si>
  <si>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</si>
  <si>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</si>
  <si>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</si>
  <si>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</si>
  <si>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</si>
  <si>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</si>
  <si>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</si>
  <si>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</si>
  <si>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</si>
  <si>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</si>
  <si>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</si>
  <si>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</si>
  <si>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</si>
  <si>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</si>
  <si>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</si>
  <si>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</si>
  <si>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</si>
  <si>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</si>
  <si>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</si>
  <si>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</si>
  <si>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</si>
  <si>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</si>
  <si>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</si>
  <si>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</si>
  <si>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</si>
  <si>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</si>
  <si>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</si>
  <si>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</si>
  <si>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</si>
  <si>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</si>
  <si>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</si>
  <si>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</si>
  <si>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</si>
  <si>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</si>
  <si>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</si>
  <si>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</si>
  <si>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</si>
  <si>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</si>
  <si>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</si>
  <si>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</si>
  <si>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</si>
  <si>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</si>
  <si>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</si>
  <si>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</si>
  <si>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</si>
  <si>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</si>
  <si>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</si>
  <si>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</si>
  <si>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</si>
  <si>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</si>
  <si>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</si>
  <si>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</si>
  <si>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</si>
  <si>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</si>
  <si>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</si>
  <si>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</si>
  <si>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</si>
  <si>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</si>
  <si>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</si>
  <si>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</si>
  <si>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</si>
  <si>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</si>
  <si>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</si>
  <si>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</si>
  <si>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</si>
  <si>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</si>
  <si>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</si>
  <si>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</si>
  <si>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</si>
  <si>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</si>
  <si>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</si>
  <si>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</si>
  <si>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</si>
  <si>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</si>
  <si>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</si>
  <si>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</si>
  <si>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</si>
  <si>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</si>
  <si>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</si>
  <si>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</si>
  <si>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</si>
  <si>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</si>
  <si>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</si>
  <si>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</si>
  <si>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</si>
  <si>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</si>
  <si>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</si>
  <si>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</si>
  <si>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</si>
  <si>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</si>
  <si>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</si>
  <si>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</si>
  <si>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</si>
  <si>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</si>
  <si>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</si>
  <si>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</si>
  <si>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</si>
  <si>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</si>
  <si>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</si>
  <si>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</si>
  <si>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</si>
  <si>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</si>
  <si>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</si>
  <si>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</si>
  <si>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</si>
  <si>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</si>
  <si>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</si>
  <si>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</si>
  <si>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</si>
  <si>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</si>
  <si>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</si>
  <si>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</si>
  <si>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</si>
  <si>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</si>
  <si>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</si>
  <si>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</si>
  <si>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</si>
  <si>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</si>
  <si>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</si>
  <si>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</si>
  <si>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</si>
  <si>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</si>
  <si>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</si>
  <si>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</si>
  <si>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</si>
  <si>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</si>
  <si>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</si>
  <si>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</si>
  <si>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</si>
  <si>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</si>
  <si>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</si>
  <si>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</si>
  <si>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</si>
  <si>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</si>
  <si>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</si>
  <si>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</si>
  <si>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</si>
  <si>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</si>
  <si>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</si>
  <si>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</si>
  <si>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</si>
  <si>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</si>
  <si>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</si>
  <si>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</si>
  <si>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</si>
  <si>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</si>
  <si>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</si>
  <si>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</si>
  <si>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</si>
  <si>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</si>
  <si>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</si>
  <si>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</si>
  <si>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</si>
  <si>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</si>
  <si>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</si>
  <si>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</si>
  <si>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</si>
  <si>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</si>
  <si>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</si>
  <si>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</si>
  <si>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</si>
  <si>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</si>
  <si>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</si>
  <si>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</si>
  <si>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</si>
  <si>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</si>
  <si>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</si>
  <si>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</si>
  <si>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</si>
  <si>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</si>
  <si>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</si>
  <si>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</si>
  <si>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</si>
  <si>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</si>
  <si>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</si>
  <si>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</si>
  <si>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</si>
  <si>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</si>
  <si>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</si>
  <si>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</si>
  <si>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</si>
  <si>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</si>
  <si>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</si>
  <si>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</si>
  <si>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</si>
  <si>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</si>
  <si>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</si>
  <si>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</si>
  <si>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</si>
  <si>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</si>
  <si>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</si>
  <si>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</si>
  <si>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</si>
  <si>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</si>
  <si>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</si>
  <si>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</si>
  <si>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</si>
  <si>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</si>
  <si>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</si>
  <si>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</si>
  <si>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</si>
  <si>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</si>
  <si>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</si>
  <si>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</si>
  <si>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</si>
  <si>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</si>
  <si>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</si>
  <si>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</si>
  <si>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</si>
  <si>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</si>
  <si>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</si>
  <si>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</si>
  <si>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</si>
  <si>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</si>
  <si>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</si>
  <si>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</si>
  <si>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</si>
  <si>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</si>
  <si>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</si>
  <si>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</si>
  <si>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</si>
  <si>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</si>
  <si>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</si>
  <si>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</si>
  <si>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</si>
  <si>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</si>
  <si>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</si>
  <si>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</si>
  <si>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</si>
  <si>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</si>
  <si>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</si>
  <si>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</si>
  <si>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</si>
  <si>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</si>
  <si>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</si>
  <si>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</si>
  <si>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</si>
  <si>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</si>
  <si>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</si>
  <si>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</si>
  <si>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</si>
  <si>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</si>
  <si>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</si>
  <si>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</si>
  <si>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</si>
  <si>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</si>
  <si>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</si>
  <si>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</si>
  <si>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</si>
  <si>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</si>
  <si>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</si>
  <si>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</si>
  <si>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</si>
  <si>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</si>
  <si>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</si>
  <si>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</si>
  <si>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</si>
  <si>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</si>
  <si>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</si>
  <si>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</si>
  <si>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</si>
  <si>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</si>
  <si>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</si>
  <si>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</si>
  <si>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</si>
  <si>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</si>
  <si>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</si>
  <si>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</si>
  <si>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</si>
  <si>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</si>
  <si>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</si>
  <si>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</si>
  <si>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</si>
  <si>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</si>
  <si>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</si>
  <si>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</si>
  <si>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</si>
  <si>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</si>
  <si>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</si>
  <si>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</si>
  <si>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</si>
  <si>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</si>
  <si>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</si>
  <si>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</si>
  <si>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</si>
  <si>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</si>
  <si>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</si>
  <si>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</si>
  <si>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</si>
  <si>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</si>
  <si>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</si>
  <si>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</si>
  <si>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</si>
  <si>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</si>
  <si>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</si>
  <si>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</si>
  <si>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</si>
  <si>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</si>
  <si>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</si>
  <si>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</si>
  <si>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</si>
  <si>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</si>
  <si>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</si>
  <si>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</si>
  <si>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</si>
  <si>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</si>
  <si>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</si>
  <si>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</si>
  <si>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</si>
  <si>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</si>
  <si>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</si>
  <si>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</si>
  <si>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</si>
  <si>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</si>
  <si>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</si>
  <si>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</si>
  <si>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</si>
  <si>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</si>
  <si>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</si>
  <si>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</si>
  <si>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</si>
  <si>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</si>
  <si>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</si>
  <si>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</si>
  <si>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</si>
  <si>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</si>
  <si>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</si>
  <si>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</si>
  <si>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</si>
  <si>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</si>
  <si>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</si>
  <si>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</si>
  <si>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</si>
  <si>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</si>
  <si>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</si>
  <si>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</si>
  <si>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</si>
  <si>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</si>
  <si>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</si>
  <si>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</si>
  <si>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</si>
  <si>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</si>
  <si>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</si>
  <si>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</si>
  <si>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</si>
  <si>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</si>
  <si>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</si>
  <si>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</si>
  <si>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</si>
  <si>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</si>
  <si>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</si>
  <si>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</si>
  <si>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</si>
  <si>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</si>
  <si>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</si>
  <si>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</si>
  <si>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</si>
  <si>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</si>
  <si>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</si>
  <si>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</si>
  <si>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</si>
  <si>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</si>
  <si>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</si>
  <si>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</si>
  <si>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</si>
  <si>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</si>
  <si>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</si>
  <si>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</si>
  <si>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</si>
  <si>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</si>
  <si>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</si>
  <si>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</si>
  <si>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</si>
  <si>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</si>
  <si>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</si>
  <si>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</si>
  <si>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</si>
  <si>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</si>
  <si>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</si>
  <si>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</si>
  <si>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</si>
  <si>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</si>
  <si>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</si>
  <si>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</si>
  <si>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</si>
  <si>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</si>
  <si>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</si>
  <si>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</si>
  <si>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</si>
  <si>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</si>
  <si>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</si>
  <si>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</si>
  <si>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</si>
  <si>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</si>
  <si>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</si>
  <si>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</si>
  <si>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</si>
  <si>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</si>
  <si>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</si>
  <si>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</si>
  <si>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</si>
  <si>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</si>
  <si>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</si>
  <si>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</si>
  <si>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</si>
  <si>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</si>
  <si>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</si>
  <si>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</si>
  <si>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</si>
  <si>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</si>
  <si>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</si>
  <si>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</si>
  <si>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</si>
  <si>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</si>
  <si>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</si>
  <si>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</si>
  <si>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</si>
  <si>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</si>
  <si>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</si>
  <si>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</si>
  <si>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</si>
  <si>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</si>
  <si>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</si>
  <si>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</si>
  <si>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</si>
  <si>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</si>
  <si>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</si>
  <si>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</si>
  <si>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</si>
  <si>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</si>
  <si>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</si>
  <si>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</si>
  <si>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</si>
  <si>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</si>
  <si>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</si>
  <si>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</si>
  <si>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</si>
  <si>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</si>
  <si>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</si>
  <si>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</si>
  <si>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</si>
  <si>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</si>
  <si>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</si>
  <si>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</si>
  <si>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</si>
  <si>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</si>
  <si>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</si>
  <si>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</si>
  <si>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</si>
  <si>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</si>
  <si>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</si>
  <si>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</si>
  <si>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</si>
  <si>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</si>
  <si>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</si>
  <si>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</si>
  <si>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</si>
  <si>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</si>
  <si>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</si>
  <si>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90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</si>
  <si>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</si>
  <si>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</si>
  <si>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</si>
  <si>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</si>
  <si>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</si>
  <si>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</si>
  <si>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</si>
  <si>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</si>
  <si>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</si>
  <si>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</si>
  <si>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</si>
  <si>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</si>
  <si>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</si>
  <si>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</si>
  <si>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</si>
  <si>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</si>
  <si>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</si>
  <si>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</si>
  <si>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site located inside Military base , access issue / team will check at 8 AM / team engaged to check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</si>
</sst>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7" totalsRowShown="0" headerRowDxfId="13" tableBorderDxfId="12">
  <autoFilter ref="A1:L34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340.41203356481128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46003.360459490737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46003.360459490737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46003.360459490737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46003.360459490737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46003.360459490737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46003.360459490737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46003.360459490737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46003.360459490737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46003.360459490737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46003.360459490737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46003.360459490737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46003.360459490737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46003.360459490737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46003.360459490737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46003.360459490737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46003.360459490737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46003.360459490737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46003.360459490737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46003.360459490737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46003.360459490737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46003.360459490737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46003.360459490737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46003.360459490737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46003.360459490737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46003.360459490737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46003.360459490737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46003.360459490737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46003.360459490737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46003.360459490737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46003.360459490737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46003.360459490737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46003.360459490737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46003.360459490737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46003.360459490737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46003.360459490737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46003.360459490737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46003.360459490737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46003.360459490737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46003.360459490737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46003.360459490737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46003.360459490737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46003.360459490737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46003.360459490737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46003.360459490737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46003.360459490737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46003.360459490737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46003.360459490737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46003.360459490737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46003.360459490737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46003.360459490737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46003.360459490737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46003.360459490737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46003.360459490737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46003.360459490737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46003.360459490737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46003.360459490737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46003.360459490737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46003.360459490737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46003.360459490737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46003.360459490737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46003.360459490737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46003.360459490737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46003.360459490737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46003.360459490737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46003.360459490737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46003.360459490737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46003.360459490737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46003.360459490737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46003.360459490737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46003.360459490737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46003.360459490737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46003.360459490737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46003.360459490737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46003.360459490737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46003.360459490737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46003.360459490737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46003.360459490737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46003.360459490737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46003.360459490737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46003.360459490737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46003.360459490737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46003.360459490737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46003.360459490737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46003.360459490737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46003.360459490737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46003.360459490737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46003.360459490737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46003.360459490737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46003.360459490737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46003.360459490737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46003.360459490737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46003.360459490737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46003.360459490737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46003.360459490737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46003.360459490737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46003.360459490737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46003.360459490737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46003.360459490737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46003.360459490737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46003.360459490737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46003.360459490737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46003.360459490737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46003.360459490737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46003.360459490737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46003.360459490737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46003.360459490737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46003.360459490737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46003.360459490737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46003.360459490737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46003.360459490737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46003.360459490737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46003.360459490737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46003.360459490737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46003.360459490737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46003.360459490737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46003.360459490737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46003.360459490737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46003.360459490737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46003.360459490737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46003.360459490737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46003.360459490737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46003.360459490737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46003.360459490737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46003.360459490737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46003.360459490737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46003.360459490737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46003.360459490737</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178.36062152777595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18.973040509255952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6.0050775462950696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2.5285497685181326</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3.1246527774783317E-2</v>
      </c>
      <c r="H7" s="97">
        <v>46003.321608796294</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46003.360459490737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46003.360459490737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46003.360459490737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46003.360459490737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46003.360459490737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46003.360459490737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46003.360459490737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46003.360459490737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46003.360459490737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46003.360459490737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46003.360459490737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46003.360459490737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46003.360459490737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46003.360459490737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46003.360459490737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46003.360459490737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46003.360459490737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46003.360459490737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46003.360459490737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46003.360459490737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46003.360459490737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46003.360459490737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46003.360459490737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46003.360459490737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46003.360459490737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46003.360459490737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46003.360459490737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46003.360459490737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46003.360459490737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46003.360459490737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46003.360459490737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46003.360459490737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46003.360459490737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46003.360459490737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46003.360459490737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46003.360459490737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46003.360459490737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46003.360459490737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46003.360459490737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46003.360459490737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46003.360459490737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46003.360459490737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46003.360459490737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46003.360459490737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46003.360459490737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46003.360459490737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46003.360459490737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46003.360459490737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46003.360459490737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46003.360459490737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46003.360459490737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46003.360459490737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46003.360459490737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46003.360459490737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46003.360459490737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46003.360459490737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46003.360459490737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46003.360459490737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46003.360459490737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46003.360459490737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46003.360459490737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46003.360459490737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46003.360459490737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46003.360459490737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46003.360459490737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46003.360459490737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46003.360459490737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46003.360459490737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46003.360459490737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46003.360459490737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46003.360459490737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46003.360459490737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46003.360459490737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46003.360459490737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46003.360459490737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46003.360459490737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46003.360459490737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46003.360459490737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46003.360459490737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46003.360459490737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46003.360459490737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46003.360459490737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46003.360459490737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46003.360459490737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46003.360459490737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46003.360459490737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46003.360459490737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46003.360459490737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46003.360459490737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46003.360459490737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46003.360459490737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46003.360459490737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46003.360459490737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46003.360459490737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46003.360459490737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46003.360459490737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46003.360459490737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46003.360459490737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46003.360459490737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46003.360459490737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46003.360459490737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46003.360459490737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46003.360459490737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46003.360459490737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46003.360459490737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46003.360459490737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46003.360459490737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46003.360459490737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46003.360459490737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46003.360459490737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46003.360459490737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46003.360459490737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46003.360459490737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46003.360459490737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46003.360459490737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46003.360459490737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46003.360459490737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46003.360459490737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46003.360459490737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46003.360459490737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46003.360459490737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46003.360459490737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46003.360459490737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46003.360459490737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46003.360459490737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46003.360459490737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46003.360459490737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46003.360459490737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46003.360459490737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46003.360459490737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46003.360459490737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46003.360459490737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46003.360459490737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46003.360459490737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46003.360459490737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46003.360459490737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46003.360459490737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46003.360459490737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46003.360459490737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46003.360459490737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46003.360459490737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46003.360459490737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46003.360459490737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46003.360459490737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46003.360459490737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46003.360459490737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46003.360459490737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46003.360459490737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46003.360459490737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46003.360459490737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46003.360459490737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46003.360459490737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46003.360459490737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46003.360459490737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46003.360459490737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46003.360459490737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46003.360459490737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46003.360459490737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46003.360459490737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46003.360459490737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46003.360459490737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46003.360459490737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46003.360459490737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46003.360459490737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46003.360459490737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46003.360459490737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46003.360459490737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46003.360459490737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46003.360459490737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46003.360459490737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46003.360459490737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46003.360459490737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46003.360459490737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46003.360459490737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46003.360459490737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46003.360459490737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46003.360459490737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46003.360459490737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46003.360459490737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46003.360459490737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46003.360459490737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46003.360459490737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46003.360459490737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46003.360459490737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46003.360459490737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46003.360459490737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46003.360459490737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46003.360459490737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46003.360459490737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46003.360459490737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46003.360459490737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46003.360459490737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46003.360459490737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46003.360459490737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46003.360459490737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46003.360459490737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46003.360459490737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46003.360459490737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46003.360459490737</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46003.360459490737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46003.360459490737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46003.360459490737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46003.360459490737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46003.360459490737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46003.360459490737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46003.360459490737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46003.360459490737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46003.360459490737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46003.360459490737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46003.360459490737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46003.360459490737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46003.360459490737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46003.360459490737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46003.360459490737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46003.360459490737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46003.360459490737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46003.360459490737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46003.360459490737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46003.360459490737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46003.360459490737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46003.360459490737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46003.360459490737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46003.360459490737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46003.360459490737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46003.360459490737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46003.360459490737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46003.360459490737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46003.360459490737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46003.360459490737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46003.360459490737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46003.360459490737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46003.360459490737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46003.360459490737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46003.360459490737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46003.360459490737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46003.360459490737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46003.360459490737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46003.360459490737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46003.360459490737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46003.360459490737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46003.360459490737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46003.360459490737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46003.360459490737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46003.360459490737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46003.360459490737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46003.360459490737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46003.360459490737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46003.360459490737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46003.360459490737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46003.360459490737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46003.360459490737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46003.360459490737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46003.360459490737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46003.360459490737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46003.360459490737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46003.360459490737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46003.360459490737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46003.360459490737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46003.360459490737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46003.360459490737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46003.360459490737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46003.360459490737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46003.360459490737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46003.360459490737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46003.360459490737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46003.360459490737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46003.360459490737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46003.360459490737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46003.360459490737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46003.360459490737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46003.360459490737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46003.360459490737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46003.360459490737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46003.360459490737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46003.360459490737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46003.360459490737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46003.360459490737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46003.360459490737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46003.360459490737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46003.360459490737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46003.360459490737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46003.360459490737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46003.360459490737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46003.360459490737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46003.360459490737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46003.360459490737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46003.360459490737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46003.360459490737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46003.360459490737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46003.360459490737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46003.360459490737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46003.360459490737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46003.360459490737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46003.360459490737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46003.360459490737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46003.360459490737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46003.360459490737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46003.360459490737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46003.360459490737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46003.360459490737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46003.360459490737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46003.360459490737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46003.360459490737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46003.360459490737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46003.360459490737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46003.360459490737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46003.360459490737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46003.360459490737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46003.360459490737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46003.360459490737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46003.360459490737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46003.360459490737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46003.360459490737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46003.360459490737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46003.360459490737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46003.360459490737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46003.360459490737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46003.360459490737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46003.360459490737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46003.360459490737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46003.360459490737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46003.360459490737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46003.360459490737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46003.360459490737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46003.360459490737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46003.360459490737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46003.360459490737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46003.360459490737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46003.360459490737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46003.360459490737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46003.360459490737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46003.360459490737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46003.360459490737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46003.360459490737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46003.360459490737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46003.360459490737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46003.360459490737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46003.360459490737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46003.360459490737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46003.360459490737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46003.360459490737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46003.360459490737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46003.360459490737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46003.360459490737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46003.360459490737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46003.360459490737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46003.360459490737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46003.360459490737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46003.360459490737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46003.360459490737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46003.360459490737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46003.360459490737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46003.360459490737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46003.360459490737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46003.360459490737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46003.360459490737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46003.360459490737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46003.360459490737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46003.360459490737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46003.360459490737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46003.360459490737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46003.360459490737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46003.360459490737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46003.360459490737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46003.360459490737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46003.360459490737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46003.360459490737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46003.360459490737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46003.360459490737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46003.360459490737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46003.360459490737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46003.360459490737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46003.360459490737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46003.360459490737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46003.360459490737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46003.360459490737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46003.360459490737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46003.360459490737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46003.360459490737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46003.360459490737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46003.360459490737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46003.360459490737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46003.360459490737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46003.360459490737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46003.360459490737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46003.360459490737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46003.360459490737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46003.360459490737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46003.360459490737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46003.360459490737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46003.360459490737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46003.360459490737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46003.360459490737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46003.360459490737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46003.360459490737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46003.360459490737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46003.360459490737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46003.360459490737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46003.360459490737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46003.360459490737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46003.360459490737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46003.360459490737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46003.360459490737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46003.360459490737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46003.360459490737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46003.360459490737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46003.360459490737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46003.360459490737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46003.360459490737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46003.360459490737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46003.360459490737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46003.360459490737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46003.360459490737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46003.360459490737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46003.360459490737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46003.360459490737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46003.360459490737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46003.360459490737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46003.360459490737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46003.360459490737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46003.360459490737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46003.360459490737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46003.360459490737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46003.360459490737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46003.360459490737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46003.360459490737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46003.360459490737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46003.360459490737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46003.360459490737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46003.360459490737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46003.360459490737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46003.360459490737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46003.360459490737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46003.360459490737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46003.360459490737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46003.360459490737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46003.360459490737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46003.360459490737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46003.360459490737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46003.360459490737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46003.360459490737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46003.360459490737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46003.360459490737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46003.360459490737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46003.360459490737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46003.360459490737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46003.360459490737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46003.360459490737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46003.360459490737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46003.360459490737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46003.360459490737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46003.360459490737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46003.360459490737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46003.360459490737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46003.360459490737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46003.360459490737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46003.360459490737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46003.360459490737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46003.360459490737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46003.360459490737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46003.360459490737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46003.360459490737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46003.360459490737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46003.360459490737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46003.360459490737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46003.360459490737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46003.360459490737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46003.360459490737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46003.360459490737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46003.360459490737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46003.360459490737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46003.360459490737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46003.360459490737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46003.360459490737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46003.360459490737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46003.360459490737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46003.360459490737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46003.360459490737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46003.360459490737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46003.360459490737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46003.360459490737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46003.360459490737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46003.360459490737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46003.360459490737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46003.360459490737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46003.360459490737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46003.360459490737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46003.360459490737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46003.360459490737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46003.360459490737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46003.360459490737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46003.360459490737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46003.360459490737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46003.360459490737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46003.360459490737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46003.360459490737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46003.360459490737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46003.360459490737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46003.360459490737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46003.360459490737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46003.360459490737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46003.360459490737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46003.360459490737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46003.360459490737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46003.360459490737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46003.360459490737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46003.360459490737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46003.360459490737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46003.360459490737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46003.360459490737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46003.360459490737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46003.360459490737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46003.360459490737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46003.360459490737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46003.360459490737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46003.360459490737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46003.360459490737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46003.360459490737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46003.360459490737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46003.360459490737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46003.360459490737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46003.360459490737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46003.360459490737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46003.360459490737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46003.360459490737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46003.360459490737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46003.360459490737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46003.360459490737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46003.360459490737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46003.360459490737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46003.360459490737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46003.360459490737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46003.360459490737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46003.360459490737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46003.360459490737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46003.360459490737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46003.360459490737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46003.360459490737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46003.360459490737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46003.360459490737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46003.360459490737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46003.360459490737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46003.360459490737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46003.360459490737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46003.360459490737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46003.360459490737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46003.360459490737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46003.360459490737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46003.360459490737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46003.360459490737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46003.360459490737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46003.360459490737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46003.360459490737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46003.360459490737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46003.360459490737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46003.360459490737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46003.360459490737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46003.360459490737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46003.360459490737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46003.360459490737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46003.360459490737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46003.360459490737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46003.360459490737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46003.360459490737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46003.360459490737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46003.360459490737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46003.360459490737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46003.360459490737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46003.360459490737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46003.360459490737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46003.360459490737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46003.360459490737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46003.360459490737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46003.360459490737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46003.360459490737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46003.360459490737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46003.360459490737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46003.360459490737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46003.360459490737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46003.360459490737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46003.360459490737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46003.360459490737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46003.360459490737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46003.360459490737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46003.360459490737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46003.360459490737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46003.360459490737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46003.360459490737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46003.360459490737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46003.360459490737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46003.360459490737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46003.360459490737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46003.360459490737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46003.360459490737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46003.360459490737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46003.360459490737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46003.360459490737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46003.360459490737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46003.360459490737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46003.360459490737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46003.360459490737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46003.360459490737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46003.360459490737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46003.360459490737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46003.360459490737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46003.360459490737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46003.360459490737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46003.360459490737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46003.360459490737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46003.360459490737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46003.360459490737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46003.360459490737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46003.360459490737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46003.360459490737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46003.360459490737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46003.360459490737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46003.360459490737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46003.360459490737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46003.360459490737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46003.360459490737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46003.360459490737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46003.360459490737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46003.360459490737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46003.360459490737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46003.360459490737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46003.360459490737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46003.360459490737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46003.360459490737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46003.360459490737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46003.360459490737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46003.360459490737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46003.360459490737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46003.360459490737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46003.360459490737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46003.360459490737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46003.360459490737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46003.360459490737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46003.360459490737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46003.360459490737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46003.360459490737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46003.360459490737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46003.360459490737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46003.360459490737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46003.360459490737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46003.360459490737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46003.360459490737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46003.360459490737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46003.360459490737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46003.360459490737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46003.360459490737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46003.360459490737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46003.360459490737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46003.360459490737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46003.360459490737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46003.360459490737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46003.360459490737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46003.360459490737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46003.360459490737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46003.360459490737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46003.360459490737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46003.360459490737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46003.360459490737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46003.360459490737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46003.360459490737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46003.360459490737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46003.360459490737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46003.360459490737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46003.360459490737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46003.360459490737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46003.360459490737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46003.360459490737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46003.360459490737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46003.360459490737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46003.360459490737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46003.360459490737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46003.360459490737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46003.360459490737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46003.360459490737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46003.360459490737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46003.360459490737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46003.360459490737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46003.360459490737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46003.360459490737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46003.360459490737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46003.360459490737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46003.360459490737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46003.360459490737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46003.360459490737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46003.360459490737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46003.360459490737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46003.360459490737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46003.360459490737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46003.360459490737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46003.360459490737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46003.360459490737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46003.360459490737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46003.360459490737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46003.360459490737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46003.360459490737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46003.360459490737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46003.360459490737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46003.360459490737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46003.360459490737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46003.360459490737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46003.360459490737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46003.360459490737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46003.360459490737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46003.360459490737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46003.360459490737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46003.360459490737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46003.360459490737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46003.360459490737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46003.360459490737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46003.360459490737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46003.360459490737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46003.360459490737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46003.360459490737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46003.360459490737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46003.360459490737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46003.360459490737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46003.360459490737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46003.360459490737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46003.360459490737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46003.360459490737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46003.360459490737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46003.360459490737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46003.360459490737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46003.360459490737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46003.360459490737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46003.360459490737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46003.360459490737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46003.360459490737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46003.360459490737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46003.360459490737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46003.360459490737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46003.360459490737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46003.360459490737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46003.360459490737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46003.360459490737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46003.360459490737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46003.360459490737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46003.360459490737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46003.360459490737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46003.360459490737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46003.360459490737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46003.360459490737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46003.360459490737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46003.360459490737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46003.360459490737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46003.360459490737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46003.360459490737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46003.360459490737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46003.360459490737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46003.360459490737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46003.360459490737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46003.360459490737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46003.360459490737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46003.360459490737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46003.360459490737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46003.360459490737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46003.360459490737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46003.360459490737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46003.360459490737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46003.360459490737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46003.360459490737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46003.360459490737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46003.360459490737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46003.360459490737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46003.360459490737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46003.360459490737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46003.360459490737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46003.360459490737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46003.360459490737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46003.360459490737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46003.360459490737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46003.360459490737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46003.360459490737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46003.360459490737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46003.360459490737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46003.360459490737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46003.360459490737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46003.360459490737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46003.360459490737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46003.360459490737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46003.360459490737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46003.360459490737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46003.360459490737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46003.360459490737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46003.360459490737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46003.360459490737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46003.360459490737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46003.360459490737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46003.360459490737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46003.360459490737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46003.360459490737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46003.360459490737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46003.360459490737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46003.360459490737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46003.360459490737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46003.360459490737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46003.360459490737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46003.360459490737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46003.360459490737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46003.360459490737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46003.360459490737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46003.360459490737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46003.360459490737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46003.360459490737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46003.360459490737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46003.360459490737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46003.360459490737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46003.360459490737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46003.360459490737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46003.360459490737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46003.360459490737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46003.360459490737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46003.360459490737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46003.360459490737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46003.360459490737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46003.360459490737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46003.360459490737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46003.360459490737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46003.360459490737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46003.360459490737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46003.360459490737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46003.360459490737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46003.360459490737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46003.360459490737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46003.360459490737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46003.360459490737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46003.360459490737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46003.360459490737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46003.360459490737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46003.360459490737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46003.360459490737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46003.360459490737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46003.360459490737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46003.360459490737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46003.360459490737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46003.360459490737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46003.360459490737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46003.360459490737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46003.360459490737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46003.360459490737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46003.360459490737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46003.360459490737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46003.360459490737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46003.360459490737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46003.360459490737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46003.360459490737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46003.360459490737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46003.360459490737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46003.360459490737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46003.360459490737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46003.360459490737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46003.360459490737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46003.360459490737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46003.360459490737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46003.360459490737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46003.360459490737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46003.360459490737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46003.360459490737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46003.360459490737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46003.360459490737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46003.360459490737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46003.360459490737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46003.360459490737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46003.360459490737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46003.360459490737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46003.360459490737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46003.360459490737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46003.360459490737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46003.360459490737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46003.360459490737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46003.360459490737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46003.360459490737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46003.360459490737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46003.360459490737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46003.360459490737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46003.360459490737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46003.360459490737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46003.360459490737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46003.360459490737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46003.360459490737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46003.360459490737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46003.360459490737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46003.360459490737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46003.360459490737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46003.360459490737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46003.360459490737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46003.360459490737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46003.360459490737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46003.360459490737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46003.360459490737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46003.360459490737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46003.360459490737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46003.360459490737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46003.360459490737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46003.360459490737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46003.360459490737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46003.360459490737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46003.360459490737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46003.360459490737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46003.360459490737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46003.360459490737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46003.360459490737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46003.360459490737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46003.360459490737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46003.360459490737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46003.360459490737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46003.360459490737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46003.360459490737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46003.360459490737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46003.360459490737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46003.360459490737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46003.360459490737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46003.360459490737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46003.360459490737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46003.360459490737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46003.360459490737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46003.360459490737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46003.360459490737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46003.360459490737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46003.360459490737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46003.360459490737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46003.360459490737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46003.360459490737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46003.360459490737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46003.360459490737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46003.360459490737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46003.360459490737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46003.360459490737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46003.360459490737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46003.360459490737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46003.360459490737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46003.360459490737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46003.360459490737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46003.360459490737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46003.360459490737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46003.360459490737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46003.360459490737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46003.360459490737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46003.360459490737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46003.360459490737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46003.360459490737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46003.360459490737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46003.360459490737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46003.360459490737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46003.360459490737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46003.360459490737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46003.360459490737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46003.360459490737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46003.360459490737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46003.360459490737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46003.360459490737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46003.360459490737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46003.360459490737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46003.360459490737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46003.360459490737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46003.360459490737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46003.360459490737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46003.360459490737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46003.360459490737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46003.360459490737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46003.360459490737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46003.360459490737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46003.360459490737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46003.360459490737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46003.360459490737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46003.360459490737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46003.360459490737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46003.360459490737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46003.360459490737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46003.360459490737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46003.360459490737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46003.360459490737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46003.360459490737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46003.360459490737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46003.360459490737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46003.360459490737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46003.360459490737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46003.360459490737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46003.360459490737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46003.360459490737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46003.360459490737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46003.360459490737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46003.360459490737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46003.360459490737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46003.360459490737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46003.360459490737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46003.360459490737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46003.360459490737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46003.360459490737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46003.360459490737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46003.360459490737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46003.360459490737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46003.360459490737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46003.360459490737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46003.360459490737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46003.360459490737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46003.360459490737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46003.360459490737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46003.360459490737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46003.360459490737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46003.360459490737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46003.360459490737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46003.360459490737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46003.360459490737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46003.360459490737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46003.360459490737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46003.360459490737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46003.360459490737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46003.360459490737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46003.360459490737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46003.360459490737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46003.360459490737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46003.360459490737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46003.360459490737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46003.360459490737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46003.360459490737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46003.360459490737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46003.360459490737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46003.360459490737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46003.360459490737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46003.360459490737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46003.360459490737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46003.360459490737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46003.360459490737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46003.360459490737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46003.360459490737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46003.360459490737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46003.360459490737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46003.360459490737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46003.360459490737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46003.360459490737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46003.360459490737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46003.360459490737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46003.360459490737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46003.360459490737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46003.360459490737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46003.360459490737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46003.360459490737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46003.360459490737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46003.360459490737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46003.360459490737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46003.360459490737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46003.360459490737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46003.360459490737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46003.360459490737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46003.360459490737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46003.360459490737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46003.360459490737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46003.360459490737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46003.360459490737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46003.360459490737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46003.360459490737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46003.360459490737</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299.87974189814122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4.5663159722171258</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7" ca="1" si="1">IFERROR(NOW()-F4,"")</f>
        <v>46003.360459490737</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46003.360459490737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46003.360459490737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46003.360459490737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46003.360459490737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46003.360459490737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46003.360459490737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46003.360459490737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46003.360459490737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46003.360459490737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46003.360459490737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46003.360459490737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46003.360459490737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46003.360459490737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46003.360459490737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46003.360459490737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46003.360459490737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46003.360459490737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46003.360459490737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46003.360459490737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46003.360459490737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46003.360459490737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46003.360459490737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46003.360459490737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46003.360459490737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46003.360459490737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46003.360459490737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46003.360459490737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46003.360459490737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46003.360459490737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46003.360459490737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46003.360459490737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46003.360459490737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46003.360459490737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46003.360459490737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46003.360459490737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46003.360459490737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46003.360459490737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46003.360459490737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46003.360459490737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46003.360459490737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46003.360459490737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46003.360459490737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46003.360459490737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46003.360459490737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46003.360459490737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46003.360459490737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46003.360459490737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46003.360459490737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46003.360459490737</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D12" sqref="D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111.5283993055491</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77.171582175920776</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54.699348379625008</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21.987160879623843</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6.252971064808662</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1.2409456018503988</v>
      </c>
      <c r="H7" s="38">
        <v>46002.086875000001</v>
      </c>
      <c r="I7" s="37" t="str">
        <f>IFERROR(VLOOKUP(D7,[1]DB!A:F,6,0),"")</f>
        <v>SCECO</v>
      </c>
      <c r="J7" s="37" t="str">
        <f>IFERROR(VLOOKUP(D7,[1]DB!A:G,7,0),"")</f>
        <v>Good</v>
      </c>
      <c r="K7" s="37" t="s">
        <v>39139</v>
      </c>
      <c r="L7" s="37" t="str">
        <f>IFERROR(VLOOKUP(D7,[1]DB!A:I,9,0),"")</f>
        <v>Latis</v>
      </c>
      <c r="M7" s="37"/>
    </row>
    <row r="8" spans="1:13">
      <c r="A8" s="37"/>
      <c r="B8" s="37" t="str">
        <f>IFERROR(VLOOKUP(D8,[1]DB!A:K,11,0),"")</f>
        <v/>
      </c>
      <c r="C8" s="37"/>
      <c r="D8" s="37"/>
      <c r="E8" s="37"/>
      <c r="F8" s="38"/>
      <c r="G8" s="129">
        <f t="shared" ref="G8:G61" ca="1" si="3">IFERROR(NOW()-F8,"")</f>
        <v>46003.360459490737</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46003.360459490737</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46003.360459490737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46003.360459490737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46003.360459490737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46003.360459490737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46003.360459490737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46003.360459490737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46003.360459490737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46003.360459490737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46003.360459490737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46003.360459490737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46003.360459490737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46003.360459490737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46003.360459490737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46003.360459490737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46003.360459490737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46003.360459490737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46003.360459490737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46003.360459490737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46003.360459490737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46003.360459490737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46003.360459490737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46003.360459490737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46003.360459490737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46003.360459490737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46003.360459490737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46003.360459490737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46003.360459490737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46003.360459490737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46003.360459490737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46003.360459490737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46003.360459490737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46003.360459490737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46003.360459490737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46003.360459490737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46003.360459490737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46003.360459490737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46003.360459490737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46003.360459490737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46003.360459490737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46003.360459490737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46003.360459490737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46003.360459490737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46003.360459490737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46003.360459490737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46003.360459490737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46003.360459490737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46003.360459490737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46003.360459490737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46003.360459490737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46003.360459490737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46003.360459490737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46003.360459490737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46003.360459490737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46003.360459490737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46003.360459490737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46003.360459490737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46003.360459490737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46003.360459490737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46003.360459490737</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7"/>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33985</v>
      </c>
      <c r="E2" s="136" t="s">
        <v>39106</v>
      </c>
      <c r="F2" s="116">
        <v>46003.265092592592</v>
      </c>
      <c r="G2" s="72">
        <f ca="1">IFERROR(NOW()-F2,"-")</f>
        <v>9.5366898145584855E-2</v>
      </c>
      <c r="H2" s="116">
        <v>46003.265057870369</v>
      </c>
      <c r="I2" s="114" t="str">
        <f>IFERROR(VLOOKUP(D2,DB!A:F,6,0),"")</f>
        <v>SCECO</v>
      </c>
      <c r="J2" s="114" t="str">
        <f>IFERROR(VLOOKUP(D2,DB!A:G,7,0),"")</f>
        <v>Dead+No BB Design</v>
      </c>
      <c r="K2" s="117" t="s">
        <v>39141</v>
      </c>
      <c r="L2" s="131" t="str">
        <f>IFERROR(VLOOKUP(D2,DB!A:I,9,0),"")</f>
        <v>Latis</v>
      </c>
    </row>
    <row r="3" spans="1:16382" ht="31.5" customHeight="1">
      <c r="A3" s="113"/>
      <c r="B3" s="114" t="str">
        <f>IFERROR(VLOOKUP(D3,DB!A:K,11,0),"")</f>
        <v/>
      </c>
      <c r="C3" s="115"/>
      <c r="D3" s="114"/>
      <c r="E3" s="136"/>
      <c r="F3" s="116"/>
      <c r="G3" s="72">
        <f t="shared" ref="G2:G45" ca="1" si="0">IFERROR(NOW()-F3,"-")</f>
        <v>46003.360459490737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46003.360459490737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46003.360459490737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46003.360459490737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46003.360459490737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46003.360459490737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46003.360459490737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46003.360459490737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46003.360459490737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46003.360459490737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46003.360459490737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46003.360459490737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46003.360459490737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46003.360459490737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46003.360459490737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46003.360459490737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46003.360459490737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46003.360459490737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46003.360459490737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46003.360459490737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46003.360459490737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46003.360459490737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46003.360459490737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46003.360459490737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46003.360459490737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46003.360459490737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46003.360459490737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46003.360459490737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46003.360459490737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46003.360459490737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46003.360459490737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46003.360459490737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46003.360459490737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46003.360459490737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46003.360459490737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46003.360459490737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46003.360459490737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46003.360459490737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46003.360459490737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46003.360459490737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46003.360459490737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46003.360459490737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46003.360459490737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ref="G46:G109" ca="1" si="1">IFERROR(NOW()-F46,"-")</f>
        <v>46003.360459490737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46003.360459490737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46003.360459490737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46003.360459490737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46003.360459490737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46003.360459490737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46003.360459490737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46003.360459490737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46003.360459490737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46003.360459490737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46003.360459490737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46003.360459490737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46003.360459490737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46003.360459490737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46003.360459490737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46003.360459490737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46003.360459490737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46003.360459490737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46003.360459490737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46003.360459490737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46003.360459490737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46003.360459490737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46003.360459490737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46003.360459490737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46003.360459490737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46003.360459490737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46003.360459490737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46003.360459490737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46003.360459490737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46003.360459490737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46003.360459490737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46003.360459490737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46003.360459490737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46003.360459490737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46003.360459490737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46003.360459490737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46003.360459490737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46003.360459490737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46003.360459490737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46003.360459490737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46003.360459490737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46003.360459490737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46003.360459490737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46003.360459490737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46003.360459490737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46003.360459490737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46003.360459490737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46003.360459490737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46003.360459490737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46003.360459490737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46003.360459490737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46003.360459490737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46003.360459490737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46003.360459490737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46003.360459490737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46003.360459490737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46003.360459490737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46003.360459490737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46003.360459490737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46003.360459490737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46003.360459490737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46003.360459490737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46003.360459490737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46003.360459490737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ref="G110:G173" ca="1" si="2">IFERROR(NOW()-F110,"-")</f>
        <v>46003.360459490737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46003.360459490737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46003.360459490737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46003.360459490737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46003.360459490737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46003.360459490737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46003.360459490737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46003.360459490737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46003.360459490737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46003.360459490737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46003.360459490737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46003.360459490737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46003.360459490737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46003.360459490737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46003.360459490737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46003.360459490737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46003.360459490737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46003.360459490737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46003.360459490737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46003.360459490737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46003.360459490737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46003.360459490737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46003.360459490737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46003.360459490737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46003.360459490737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46003.360459490737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46003.360459490737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46003.360459490737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46003.360459490737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46003.360459490737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46003.360459490737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46003.360459490737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46003.360459490737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46003.360459490737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46003.360459490737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46003.360459490737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46003.360459490737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46003.360459490737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46003.360459490737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46003.360459490737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46003.360459490737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46003.360459490737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46003.360459490737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46003.360459490737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46003.360459490737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46003.360459490737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46003.360459490737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46003.360459490737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46003.360459490737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46003.360459490737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46003.360459490737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46003.360459490737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46003.360459490737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46003.360459490737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46003.360459490737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46003.360459490737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46003.360459490737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46003.360459490737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46003.360459490737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46003.360459490737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46003.360459490737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46003.360459490737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46003.360459490737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46003.360459490737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ref="G174:G237" ca="1" si="3">IFERROR(NOW()-F174,"-")</f>
        <v>46003.360459490737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46003.360459490737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46003.360459490737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46003.360459490737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46003.360459490737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46003.360459490737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46003.360459490737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46003.360459490737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46003.360459490737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46003.360459490737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46003.360459490737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46003.360459490737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46003.360459490737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46003.360459490737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46003.360459490737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46003.360459490737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46003.360459490737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46003.360459490737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46003.360459490737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46003.360459490737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46003.360459490737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46003.360459490737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46003.360459490737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46003.360459490737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46003.360459490737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46003.360459490737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46003.360459490737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46003.360459490737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46003.360459490737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46003.360459490737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46003.360459490737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46003.360459490737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46003.360459490737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46003.360459490737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46003.360459490737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46003.360459490737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46003.360459490737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46003.360459490737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46003.360459490737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46003.360459490737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46003.360459490737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46003.360459490737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46003.360459490737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46003.360459490737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46003.360459490737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46003.360459490737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46003.360459490737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46003.360459490737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46003.360459490737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46003.360459490737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46003.360459490737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46003.360459490737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46003.360459490737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46003.360459490737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46003.360459490737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46003.360459490737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46003.360459490737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46003.360459490737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46003.360459490737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46003.360459490737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46003.360459490737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46003.360459490737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46003.360459490737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46003.360459490737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ref="G238:G301" ca="1" si="4">IFERROR(NOW()-F238,"-")</f>
        <v>46003.360459490737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46003.360459490737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46003.360459490737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46003.360459490737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46003.360459490737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46003.360459490737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46003.360459490737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46003.360459490737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46003.360459490737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46003.360459490737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46003.360459490737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46003.360459490737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46003.360459490737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46003.360459490737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46003.360459490737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46003.360459490737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46003.360459490737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46003.360459490737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46003.360459490737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46003.360459490737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46003.360459490737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46003.360459490737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46003.360459490737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46003.360459490737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46003.360459490737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46003.360459490737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46003.360459490737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46003.360459490737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46003.360459490737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46003.360459490737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46003.360459490737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46003.360459490737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46003.360459490737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46003.360459490737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46003.360459490737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46003.360459490737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46003.360459490737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46003.360459490737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46003.360459490737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46003.360459490737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46003.360459490737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46003.360459490737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46003.360459490737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46003.360459490737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46003.360459490737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46003.360459490737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46003.360459490737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46003.360459490737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46003.360459490737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46003.360459490737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46003.360459490737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46003.360459490737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46003.360459490737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46003.360459490737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46003.360459490737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46003.360459490737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46003.360459490737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46003.360459490737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46003.360459490737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46003.360459490737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46003.360459490737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46003.360459490737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46003.360459490737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46003.360459490737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ref="G302:G365" ca="1" si="5">IFERROR(NOW()-F302,"-")</f>
        <v>46003.360459490737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46003.360459490737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46003.360459490737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46003.360459490737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46003.360459490737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46003.360459490737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46003.360459490737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46003.360459490737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46003.360459490737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46003.360459490737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46003.360459490737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46003.360459490737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46003.360459490737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46003.360459490737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46003.360459490737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46003.360459490737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46003.360459490737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46003.360459490737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46003.360459490737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46003.360459490737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46003.360459490737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46003.360459490737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46003.360459490737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46003.360459490737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46003.360459490737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46003.360459490737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46003.360459490737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46003.360459490737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46003.360459490737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46003.360459490737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46003.360459490737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46003.360459490737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46003.360459490737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46003.360459490737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46003.360459490737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46003.360459490737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46003.360459490737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46003.360459490737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46003.360459490737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46003.360459490737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46003.360459490737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46003.360459490737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46003.360459490737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46003.360459490737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46003.360459490737</v>
      </c>
      <c r="H346" s="116"/>
      <c r="I346" s="114" t="str">
        <f>IFERROR(VLOOKUP(D346,DB!A:F,6,0),"")</f>
        <v/>
      </c>
      <c r="J346" s="114" t="str">
        <f>IFERROR(VLOOKUP(D346,DB!A:G,7,0),"")</f>
        <v/>
      </c>
      <c r="K346" s="117"/>
      <c r="L346" s="131" t="str">
        <f>IFERROR(VLOOKUP(D346,DB!A:I,9,0),"")</f>
        <v/>
      </c>
    </row>
    <row r="347" spans="1:12" ht="31.5" customHeight="1">
      <c r="A347" s="137"/>
      <c r="B347" s="138" t="str">
        <f>IFERROR(VLOOKUP(D347,DB!A:K,11,0),"")</f>
        <v/>
      </c>
      <c r="C347" s="139"/>
      <c r="D347" s="138"/>
      <c r="E347" s="136"/>
      <c r="F347" s="140"/>
      <c r="G347" s="141">
        <f t="shared" ca="1" si="5"/>
        <v>46003.360459490737</v>
      </c>
      <c r="H347" s="140"/>
      <c r="I347" s="138" t="str">
        <f>IFERROR(VLOOKUP(D347,DB!A:F,6,0),"")</f>
        <v/>
      </c>
      <c r="J347" s="138" t="str">
        <f>IFERROR(VLOOKUP(D347,DB!A:G,7,0),"")</f>
        <v/>
      </c>
      <c r="K347" s="142"/>
      <c r="L347" s="143" t="str">
        <f>IFERROR(VLOOKUP(D347,DB!A:I,9,0),"")</f>
        <v/>
      </c>
    </row>
  </sheetData>
  <dataValidations count="2">
    <dataValidation allowBlank="1" showInputMessage="1" showErrorMessage="1" sqref="E1" xr:uid="{9E1BC488-8814-4F8A-8DBE-742B3278AB71}"/>
    <dataValidation type="list" allowBlank="1" showInputMessage="1" showErrorMessage="1" sqref="E2:E3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2025-12-12T05:40:36Z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