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94" documentId="120_S{2AC9BD13-BADA-5192-A53E-5A8FF88502F6}" xr6:coauthVersionLast="47" xr6:coauthVersionMax="47" xr10:uidLastSave="{9F304949-FB5D-4C82-AA27-93EE131B9B59}"/>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<sst xmlns="http://schemas.openxmlformats.org/spreadsheetml/2006/main" count="181588" uniqueCount="39208">
  <si>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</si>
  <si>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</si>
  <si>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</si>
  <si>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</si>
  <si>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</si>
  <si>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</si>
  <si>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</si>
  <si>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</si>
  <si>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</si>
  <si>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</si>
  <si>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</si>
  <si>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</si>
  <si>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</si>
  <si>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</si>
  <si>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</si>
  <si>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</si>
  <si>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</si>
  <si>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</si>
  <si>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</si>
  <si>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</si>
  <si>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</si>
  <si>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</si>
  <si>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</si>
  <si>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</si>
  <si>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</si>
  <si>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</si>
  <si>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</si>
  <si>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</si>
  <si>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</si>
  <si>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</si>
  <si>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</si>
  <si>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</si>
  <si>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</si>
  <si>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</si>
  <si>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</si>
  <si>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</si>
  <si>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</si>
  <si>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</si>
  <si>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</si>
  <si>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</si>
  <si>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</si>
  <si>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</si>
  <si>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</si>
  <si>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</si>
  <si>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</si>
  <si>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</si>
  <si>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</si>
  <si>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</si>
  <si>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</si>
  <si>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</si>
  <si>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</si>
  <si>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</si>
  <si>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</si>
  <si>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</si>
  <si>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</si>
  <si>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</si>
  <si>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</si>
  <si>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</si>
  <si>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</si>
  <si>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</si>
  <si>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</si>
  <si>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</si>
  <si>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</si>
  <si>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</si>
  <si>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</si>
  <si>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</si>
  <si>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</si>
  <si>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</si>
  <si>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</si>
  <si>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</si>
  <si>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</si>
  <si>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</si>
  <si>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</si>
  <si>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</si>
  <si>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</si>
  <si>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</si>
  <si>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</si>
  <si>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</si>
  <si>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</si>
  <si>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</si>
  <si>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</si>
  <si>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</si>
  <si>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</si>
  <si>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</si>
  <si>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</si>
  <si>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</si>
  <si>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</si>
  <si>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</si>
  <si>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</si>
  <si>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</si>
  <si>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</si>
  <si>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</si>
  <si>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</si>
  <si>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</si>
  <si>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</si>
  <si>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</si>
  <si>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</si>
  <si>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</si>
  <si>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</si>
  <si>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</si>
  <si>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</si>
  <si>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</si>
  <si>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</si>
  <si>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</si>
  <si>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</si>
  <si>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</si>
  <si>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</si>
  <si>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</si>
  <si>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</si>
  <si>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</si>
  <si>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</si>
  <si>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</si>
  <si>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</si>
  <si>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</si>
  <si>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</si>
  <si>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</si>
  <si>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</si>
  <si>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</si>
  <si>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</si>
  <si>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</si>
  <si>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</si>
  <si>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</si>
  <si>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</si>
  <si>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</si>
  <si>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</si>
  <si>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</si>
  <si>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</si>
  <si>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</si>
  <si>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</si>
  <si>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</si>
  <si>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</si>
  <si>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</si>
  <si>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</si>
  <si>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</si>
  <si>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</si>
  <si>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</si>
  <si>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</si>
  <si>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</si>
  <si>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</si>
  <si>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</si>
  <si>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</si>
  <si>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</si>
  <si>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</si>
  <si>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</si>
  <si>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</si>
  <si>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</si>
  <si>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</si>
  <si>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</si>
  <si>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</si>
  <si>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</si>
  <si>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</si>
  <si>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</si>
  <si>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</si>
  <si>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</si>
  <si>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</si>
  <si>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</si>
  <si>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</si>
  <si>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</si>
  <si>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</si>
  <si>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</si>
  <si>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</si>
  <si>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</si>
  <si>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</si>
  <si>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</si>
  <si>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</si>
  <si>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</si>
  <si>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</si>
  <si>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</si>
  <si>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</si>
  <si>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</si>
  <si>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</si>
  <si>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</si>
  <si>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</si>
  <si>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</si>
  <si>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</si>
  <si>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</si>
  <si>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</si>
  <si>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</si>
  <si>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</si>
  <si>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</si>
  <si>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</si>
  <si>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</si>
  <si>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</si>
  <si>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</si>
  <si>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</si>
  <si>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</si>
  <si>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</si>
  <si>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</si>
  <si>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</si>
  <si>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</si>
  <si>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</si>
  <si>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</si>
  <si>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</si>
  <si>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</si>
  <si>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</si>
  <si>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</si>
  <si>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</si>
  <si>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</si>
  <si>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</si>
  <si>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</si>
  <si>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</si>
  <si>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</si>
  <si>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</si>
  <si>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</si>
  <si>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</si>
  <si>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</si>
  <si>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</si>
  <si>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</si>
  <si>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</si>
  <si>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</si>
  <si>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</si>
  <si>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</si>
  <si>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</si>
  <si>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</si>
  <si>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</si>
  <si>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</si>
  <si>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</si>
  <si>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</si>
  <si>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</si>
  <si>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</si>
  <si>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</si>
  <si>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</si>
  <si>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</si>
  <si>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</si>
  <si>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</si>
  <si>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</si>
  <si>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</si>
  <si>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</si>
  <si>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</si>
  <si>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</si>
  <si>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</si>
  <si>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</si>
  <si>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</si>
  <si>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</si>
  <si>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</si>
  <si>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</si>
  <si>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</si>
  <si>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</si>
  <si>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</si>
  <si>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</si>
  <si>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</si>
  <si>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</si>
  <si>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</si>
  <si>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</si>
  <si>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</si>
  <si>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</si>
  <si>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</si>
  <si>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</si>
  <si>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</si>
  <si>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</si>
  <si>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</si>
  <si>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</si>
  <si>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</si>
  <si>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</si>
  <si>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</si>
  <si>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</si>
  <si>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</si>
  <si>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</si>
  <si>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</si>
  <si>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</si>
  <si>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</si>
  <si>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</si>
  <si>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</si>
  <si>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</si>
  <si>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</si>
  <si>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</si>
  <si>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</si>
  <si>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</si>
  <si>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</si>
  <si>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</si>
  <si>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</si>
  <si>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</si>
  <si>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</si>
  <si>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</si>
  <si>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</si>
  <si>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</si>
  <si>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</si>
  <si>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</si>
  <si>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</si>
  <si>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</si>
  <si>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</si>
  <si>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</si>
  <si>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</si>
  <si>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</si>
  <si>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</si>
  <si>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</si>
  <si>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</si>
  <si>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</si>
  <si>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</si>
  <si>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</si>
  <si>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</si>
  <si>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</si>
  <si>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</si>
  <si>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</si>
  <si>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</si>
  <si>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</si>
  <si>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</si>
  <si>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</si>
  <si>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</si>
  <si>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</si>
  <si>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</si>
  <si>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</si>
  <si>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</si>
  <si>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</si>
  <si>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</si>
  <si>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</si>
  <si>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</si>
  <si>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</si>
  <si>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</si>
  <si>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</si>
  <si>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</si>
  <si>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</si>
  <si>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</si>
  <si>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</si>
  <si>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</si>
  <si>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</si>
  <si>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</si>
  <si>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</si>
  <si>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</si>
  <si>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</si>
  <si>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</si>
  <si>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</si>
  <si>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</si>
  <si>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</si>
  <si>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</si>
  <si>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</si>
  <si>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</si>
  <si>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</si>
  <si>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</si>
  <si>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</si>
  <si>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</si>
  <si>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</si>
  <si>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</si>
  <si>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</si>
  <si>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</si>
  <si>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</si>
  <si>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</si>
  <si>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</si>
  <si>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</si>
  <si>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</si>
  <si>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</si>
  <si>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</si>
  <si>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</si>
  <si>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</si>
  <si>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</si>
  <si>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</si>
  <si>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</si>
  <si>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</si>
  <si>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</si>
  <si>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</si>
  <si>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</si>
  <si>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</si>
  <si>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</si>
  <si>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</si>
  <si>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</si>
  <si>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</si>
  <si>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</si>
  <si>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</si>
  <si>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</si>
  <si>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</si>
  <si>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</si>
  <si>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</si>
  <si>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</si>
  <si>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</si>
  <si>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</si>
  <si>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</si>
  <si>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</si>
  <si>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</si>
  <si>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</si>
  <si>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</si>
  <si>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</si>
  <si>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</si>
  <si>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</si>
  <si>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</si>
  <si>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</si>
  <si>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</si>
  <si>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</si>
  <si>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</si>
  <si>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</si>
  <si>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</si>
  <si>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</si>
  <si>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</si>
  <si>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</si>
  <si>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</si>
  <si>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</si>
  <si>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</si>
  <si>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</si>
  <si>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</si>
  <si>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</si>
  <si>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</si>
  <si>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</si>
  <si>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</si>
  <si>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</si>
  <si>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</si>
  <si>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</si>
  <si>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</si>
  <si>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</si>
  <si>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</si>
  <si>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</si>
  <si>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</si>
  <si>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</si>
  <si>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</si>
  <si>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</si>
  <si>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</si>
  <si>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</si>
  <si>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</si>
  <si>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</si>
  <si>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</si>
  <si>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</si>
  <si>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</si>
  <si>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</si>
  <si>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</si>
  <si>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</si>
  <si>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</si>
  <si>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</si>
  <si>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</si>
  <si>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</si>
  <si>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</si>
  <si>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</si>
  <si>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</si>
  <si>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</si>
  <si>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</si>
  <si>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</si>
  <si>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</si>
  <si>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</si>
  <si>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</si>
  <si>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</si>
  <si>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</si>
  <si>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</si>
  <si>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</si>
  <si>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</si>
  <si>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</si>
  <si>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</si>
  <si>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</si>
  <si>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</si>
  <si>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</si>
  <si>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</si>
  <si>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</si>
  <si>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</si>
  <si>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</si>
  <si>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</si>
  <si>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</si>
  <si>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</si>
  <si>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</si>
  <si>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</si>
  <si>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</si>
  <si>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</si>
  <si>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</si>
  <si>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</si>
  <si>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</si>
  <si>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</si>
  <si>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</si>
  <si>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</si>
  <si>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</si>
  <si>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</si>
  <si>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</si>
  <si>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</si>
  <si>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</si>
  <si>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</si>
  <si>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</si>
  <si>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</si>
  <si>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</si>
  <si>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</si>
  <si>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</si>
  <si>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</si>
  <si>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</si>
  <si>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</si>
  <si>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</si>
  <si>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</si>
  <si>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</si>
  <si>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</si>
  <si>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</si>
  <si>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</si>
  <si>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</si>
  <si>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</si>
  <si>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</si>
  <si>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</si>
  <si>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</si>
  <si>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</si>
  <si>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</si>
  <si>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</si>
  <si>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</si>
  <si>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</si>
  <si>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</si>
  <si>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</si>
  <si>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</si>
  <si>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</si>
  <si>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</si>
  <si>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</si>
  <si>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</si>
  <si>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</si>
  <si>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</si>
  <si>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</si>
  <si>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</si>
  <si>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</si>
  <si>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</si>
  <si>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</si>
  <si>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</si>
  <si>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</si>
  <si>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</si>
  <si>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</si>
  <si>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</si>
  <si>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</si>
  <si>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</si>
  <si>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</si>
  <si>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</si>
  <si>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</si>
  <si>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</si>
  <si>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</si>
  <si>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</si>
  <si>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</si>
  <si>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</si>
  <si>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</si>
  <si>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</si>
  <si>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</si>
  <si>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</si>
  <si>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</si>
  <si>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</si>
  <si>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</si>
  <si>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</si>
  <si>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</si>
  <si>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</si>
  <si>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</si>
  <si>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</si>
  <si>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</si>
  <si>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</si>
  <si>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</si>
  <si>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</si>
  <si>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</si>
  <si>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</si>
  <si>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</si>
  <si>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</si>
  <si>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</si>
  <si>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</si>
  <si>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</si>
  <si>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</si>
  <si>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</si>
  <si>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</si>
  <si>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</si>
  <si>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</si>
  <si>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</si>
  <si>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</si>
  <si>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</si>
  <si>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</si>
  <si>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</si>
  <si>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</si>
  <si>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</si>
  <si>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</si>
  <si>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</si>
  <si>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</si>
  <si>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</si>
  <si>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</si>
  <si>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</si>
  <si>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</si>
  <si>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</si>
  <si>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</si>
  <si>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</si>
  <si>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</si>
  <si>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</si>
  <si>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</si>
  <si>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</si>
  <si>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</si>
  <si>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</si>
  <si>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</si>
  <si>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</si>
  <si>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</si>
  <si>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</si>
  <si>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</si>
  <si>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</si>
  <si>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</si>
  <si>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</si>
  <si>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</si>
  <si>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</si>
  <si>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</si>
  <si>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</si>
  <si>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</si>
  <si>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</si>
  <si>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</si>
  <si>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</si>
  <si>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</si>
  <si>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</si>
  <si>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</si>
  <si>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</si>
  <si>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</si>
  <si>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</si>
  <si>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</si>
  <si>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</si>
  <si>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</si>
  <si>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</si>
  <si>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</si>
  <si>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</si>
  <si>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</si>
  <si>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</si>
  <si>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</si>
  <si>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</si>
  <si>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</si>
  <si>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</si>
  <si>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</si>
  <si>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</si>
  <si>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</si>
  <si>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</si>
  <si>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</si>
  <si>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</si>
  <si>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</si>
  <si>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</si>
  <si>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</si>
  <si>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</si>
  <si>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</si>
  <si>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</si>
  <si>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</si>
  <si>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</si>
  <si>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</si>
  <si>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</si>
  <si>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</si>
  <si>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</si>
  <si>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</si>
  <si>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</si>
  <si>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</si>
  <si>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</si>
  <si>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</si>
  <si>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</si>
  <si>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</si>
  <si>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</si>
  <si>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</si>
  <si>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</si>
  <si>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</si>
  <si>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</si>
  <si>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</si>
  <si>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</si>
  <si>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</si>
  <si>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</si>
  <si>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</si>
  <si>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</si>
  <si>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</si>
  <si>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</si>
  <si>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</si>
  <si>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</si>
  <si>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</si>
  <si>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</si>
  <si>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</si>
  <si>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</si>
  <si>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</si>
  <si>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</si>
  <si>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</si>
  <si>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</si>
  <si>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</si>
  <si>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</si>
  <si>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</si>
  <si>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</si>
  <si>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</si>
  <si>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</si>
  <si>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</si>
  <si>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</si>
  <si>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</si>
  <si>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</si>
  <si>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</si>
  <si>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</si>
  <si>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</si>
  <si>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</si>
  <si>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</si>
  <si>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</si>
  <si>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</si>
  <si>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</si>
  <si>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</si>
  <si>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</si>
  <si>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</si>
  <si>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</si>
  <si>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</si>
  <si>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</si>
  <si>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</si>
  <si>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</si>
  <si>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</si>
  <si>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</si>
  <si>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</si>
  <si>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</si>
  <si>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</si>
  <si>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</si>
  <si>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</si>
  <si>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</si>
  <si>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</si>
  <si>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</si>
  <si>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</si>
  <si>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</si>
  <si>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</si>
  <si>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</si>
  <si>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</si>
  <si>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</si>
  <si>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</si>
  <si>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</si>
  <si>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</si>
  <si>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</si>
  <si>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</si>
  <si>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</si>
  <si>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</si>
  <si>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</si>
  <si>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</si>
  <si>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</si>
  <si>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</si>
  <si>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</si>
  <si>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</si>
  <si>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</si>
  <si>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</si>
  <si>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</si>
  <si>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</si>
  <si>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</si>
  <si>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</si>
  <si>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</si>
  <si>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</si>
  <si>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</si>
  <si>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</si>
  <si>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</si>
  <si>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</si>
  <si>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</si>
  <si>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</si>
  <si>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</si>
  <si>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</si>
  <si>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</si>
  <si>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</si>
  <si>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</si>
  <si>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</si>
  <si>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</si>
  <si>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</si>
  <si>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</si>
  <si>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</si>
  <si>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</si>
  <si>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</si>
  <si>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</si>
  <si>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</si>
  <si>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</si>
  <si>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</si>
  <si>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</si>
  <si>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</si>
  <si>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</si>
  <si>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</si>
  <si>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</si>
  <si>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</si>
  <si>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</si>
  <si>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</si>
  <si>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</si>
  <si>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</si>
  <si>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</si>
  <si>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</si>
  <si>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</si>
  <si>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</si>
  <si>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</si>
  <si>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</si>
  <si>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</si>
  <si>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</si>
  <si>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</si>
  <si>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</si>
  <si>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</si>
  <si>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</si>
  <si>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</si>
  <si>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</si>
  <si>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</si>
  <si>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</si>
  <si>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</si>
  <si>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</si>
  <si>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</si>
  <si>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</si>
  <si>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</si>
  <si>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</si>
  <si>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</si>
  <si>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</si>
  <si>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</si>
  <si>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</si>
  <si>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</si>
  <si>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</si>
  <si>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</si>
  <si>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</si>
  <si>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</si>
  <si>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</si>
  <si>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</si>
  <si>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</si>
  <si>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</si>
  <si>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</si>
  <si>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</si>
  <si>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</si>
  <si>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</si>
  <si>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</si>
  <si>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</si>
  <si>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</si>
  <si>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</si>
  <si>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</si>
  <si>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</si>
  <si>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</si>
  <si>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</si>
  <si>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</si>
  <si>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</si>
  <si>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</si>
  <si>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</si>
  <si>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</si>
  <si>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</si>
  <si>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</si>
  <si>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</si>
  <si>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</si>
  <si>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</si>
  <si>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</si>
  <si>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</si>
  <si>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</si>
  <si>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</si>
  <si>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</si>
  <si>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</si>
  <si>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</si>
  <si>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</si>
  <si>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</si>
  <si>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</si>
  <si>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</si>
  <si>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</si>
  <si>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</si>
  <si>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</si>
  <si>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</si>
  <si>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</si>
  <si>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</si>
  <si>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</si>
  <si>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</si>
  <si>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</si>
  <si>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</si>
  <si>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</si>
  <si>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</si>
  <si>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</si>
  <si>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</si>
  <si>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</si>
  <si>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</si>
  <si>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</si>
  <si>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</si>
  <si>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</si>
  <si>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</si>
  <si>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</si>
  <si>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</si>
  <si>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</si>
  <si>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</si>
  <si>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</si>
  <si>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</si>
  <si>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</si>
  <si>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</si>
  <si>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</si>
  <si>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</si>
  <si>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</si>
  <si>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</si>
  <si>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</si>
  <si>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</si>
  <si>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</si>
  <si>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</si>
  <si>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</si>
  <si>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</si>
  <si>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</si>
  <si>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</si>
  <si>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</si>
  <si>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</si>
  <si>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</si>
  <si>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</si>
  <si>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</si>
  <si>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</si>
  <si>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</si>
  <si>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</si>
  <si>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</si>
  <si>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</si>
  <si>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</si>
  <si>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</si>
  <si>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</si>
  <si>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</si>
  <si>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</si>
  <si>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</si>
  <si>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</si>
  <si>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</si>
  <si>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</si>
  <si>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</si>
  <si>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</si>
  <si>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</si>
  <si>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</si>
  <si>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</si>
  <si>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</si>
  <si>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</si>
  <si>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</si>
  <si>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</si>
  <si>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</si>
  <si>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</si>
  <si>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</si>
  <si>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</si>
  <si>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</si>
  <si>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</si>
  <si>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</si>
  <si>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</si>
  <si>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</si>
  <si>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</si>
  <si>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</si>
  <si>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</si>
  <si>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</si>
  <si>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</si>
  <si>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</si>
  <si>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</si>
  <si>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</si>
  <si>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</si>
  <si>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</si>
  <si>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</si>
  <si>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</si>
  <si>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</si>
  <si>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</si>
  <si>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</si>
  <si>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</si>
  <si>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</si>
  <si>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</si>
  <si>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</si>
  <si>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</si>
  <si>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</si>
  <si>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</si>
  <si>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</si>
  <si>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</si>
  <si>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</si>
  <si>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</si>
  <si>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</si>
  <si>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</si>
  <si>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</si>
  <si>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</si>
  <si>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</si>
  <si>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</si>
  <si>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</si>
  <si>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</si>
  <si>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</si>
  <si>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</si>
  <si>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</si>
  <si>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</si>
  <si>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</si>
  <si>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</si>
  <si>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</si>
  <si>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</si>
  <si>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</si>
  <si>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</si>
  <si>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</si>
  <si>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</si>
  <si>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</si>
  <si>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</si>
  <si>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</si>
  <si>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</si>
  <si>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</si>
  <si>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</si>
  <si>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</si>
  <si>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</si>
  <si>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</si>
  <si>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</si>
  <si>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</si>
  <si>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</si>
  <si>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</si>
  <si>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</si>
  <si>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</si>
  <si>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</si>
  <si>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</si>
  <si>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</si>
  <si>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</si>
  <si>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</si>
  <si>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</si>
  <si>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</si>
  <si>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</si>
  <si>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</si>
  <si>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</si>
  <si>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</si>
  <si>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</si>
  <si>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</si>
  <si>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</si>
  <si>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</si>
  <si>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</si>
  <si>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</si>
  <si>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</si>
  <si>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</si>
  <si>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</si>
  <si>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</si>
  <si>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</si>
  <si>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</si>
  <si>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</si>
  <si>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</si>
  <si>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</si>
  <si>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</si>
  <si>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</si>
  <si>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</si>
  <si>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</si>
  <si>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</si>
  <si>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</si>
  <si>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</si>
  <si>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</si>
  <si>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</si>
  <si>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</si>
  <si>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</si>
  <si>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</si>
  <si>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</si>
  <si>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</si>
  <si>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</si>
  <si>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</si>
  <si>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</si>
  <si>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</si>
  <si>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</si>
  <si>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</si>
  <si>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</si>
  <si>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</si>
  <si>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</si>
  <si>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</si>
  <si>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</si>
  <si>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</si>
  <si>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</si>
  <si>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</si>
  <si>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</si>
  <si>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</si>
  <si>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</si>
  <si>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</si>
  <si>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</si>
  <si>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</si>
  <si>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</si>
  <si>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</si>
  <si>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</si>
  <si>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</si>
  <si>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</si>
  <si>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</si>
  <si>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</si>
  <si>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</si>
  <si>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</si>
  <si>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</si>
  <si>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</si>
  <si>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</si>
  <si>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</si>
  <si>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</si>
  <si>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</si>
  <si>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</si>
  <si>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</si>
  <si>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</si>
  <si>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</si>
  <si>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</si>
  <si>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</si>
  <si>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</si>
  <si>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</si>
  <si>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</si>
  <si>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</si>
  <si>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</si>
  <si>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</si>
  <si>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</si>
  <si>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</si>
  <si>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</si>
  <si>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</si>
  <si>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</si>
  <si>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</si>
  <si>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</si>
  <si>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</si>
  <si>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</si>
  <si>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</si>
  <si>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</si>
  <si>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</si>
  <si>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</si>
  <si>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</si>
  <si>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</si>
  <si>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</si>
  <si>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</si>
  <si>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</si>
  <si>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</si>
  <si>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</si>
  <si>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</si>
  <si>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</si>
  <si>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</si>
  <si>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</si>
  <si>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</si>
  <si>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</si>
  <si>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</si>
  <si>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</si>
  <si>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</si>
  <si>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</si>
  <si>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</si>
  <si>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</si>
  <si>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</si>
  <si>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</si>
  <si>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</si>
  <si>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</si>
  <si>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</si>
  <si>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</si>
  <si>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</si>
  <si>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</si>
  <si>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</si>
  <si>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</si>
  <si>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</si>
  <si>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</si>
  <si>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</si>
  <si>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</si>
  <si>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</si>
  <si>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</si>
  <si>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</si>
  <si>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</si>
  <si>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</si>
  <si>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</si>
  <si>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</si>
  <si>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</si>
  <si>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</si>
  <si>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</si>
  <si>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</si>
  <si>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</si>
  <si>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</si>
  <si>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</si>
  <si>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</si>
  <si>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</si>
  <si>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</si>
  <si>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</si>
  <si>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</si>
  <si>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</si>
  <si>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</si>
  <si>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</si>
  <si>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</si>
  <si>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</si>
  <si>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</si>
  <si>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</si>
  <si>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</si>
  <si>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</si>
  <si>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</si>
  <si>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</si>
  <si>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</si>
  <si>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</si>
  <si>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</si>
  <si>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</si>
  <si>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</si>
  <si>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</si>
  <si>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</si>
  <si>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</si>
  <si>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</si>
  <si>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</si>
  <si>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</si>
  <si>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</si>
  <si>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</si>
  <si>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</si>
  <si>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</si>
  <si>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</si>
  <si>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</si>
  <si>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</si>
  <si>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</si>
  <si>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</si>
  <si>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</si>
  <si>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</si>
  <si>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</si>
  <si>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</si>
  <si>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</si>
  <si>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</si>
  <si>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</si>
  <si>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</si>
  <si>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</si>
  <si>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</si>
  <si>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</si>
  <si>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</si>
  <si>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</si>
  <si>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</si>
  <si>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</si>
  <si>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</si>
  <si>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</si>
  <si>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</si>
  <si>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</si>
  <si>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</si>
  <si>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</si>
  <si>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</si>
  <si>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</si>
  <si>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</si>
  <si>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</si>
  <si>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</si>
  <si>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</si>
  <si>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</si>
  <si>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</si>
  <si>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</si>
  <si>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</si>
  <si>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</si>
  <si>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</si>
  <si>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</si>
  <si>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</si>
  <si>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</si>
  <si>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</si>
  <si>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</si>
  <si>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</si>
  <si>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</si>
  <si>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</si>
  <si>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</si>
  <si>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</si>
  <si>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</si>
  <si>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</si>
  <si>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</si>
  <si>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</si>
  <si>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</si>
  <si>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</si>
  <si>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</si>
  <si>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</si>
  <si>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</si>
  <si>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</si>
  <si>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</si>
  <si>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</si>
  <si>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</si>
  <si>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</si>
  <si>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</si>
  <si>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</si>
  <si>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</si>
  <si>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</si>
  <si>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</si>
  <si>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</si>
  <si>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</si>
  <si>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</si>
  <si>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</si>
  <si>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</si>
  <si>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</si>
  <si>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</si>
  <si>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</si>
  <si>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</si>
  <si>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</si>
  <si>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</si>
  <si>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</si>
  <si>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</si>
  <si>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</si>
  <si>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</si>
  <si>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</si>
  <si>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</si>
  <si>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</si>
  <si>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</si>
  <si>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</si>
  <si>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</si>
  <si>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</si>
  <si>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</si>
  <si>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</si>
  <si>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</si>
  <si>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</si>
  <si>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</si>
  <si>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</si>
  <si>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</si>
  <si>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</si>
  <si>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</si>
  <si>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</si>
  <si>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</si>
  <si>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</si>
  <si>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</si>
  <si>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</si>
  <si>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</si>
  <si>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</si>
  <si>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</si>
  <si>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</si>
  <si>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</si>
  <si>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</si>
  <si>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</si>
  <si>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</si>
  <si>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</si>
  <si>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</si>
  <si>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</si>
  <si>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</si>
  <si>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</si>
  <si>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</si>
  <si>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</si>
  <si>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</si>
  <si>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</si>
  <si>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</si>
  <si>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</si>
  <si>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</si>
  <si>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</si>
  <si>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</si>
  <si>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</si>
  <si>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</si>
  <si>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</si>
  <si>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</si>
  <si>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</si>
  <si>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</si>
  <si>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</si>
  <si>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</si>
  <si>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</si>
  <si>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</si>
  <si>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</si>
  <si>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</si>
  <si>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</si>
  <si>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</si>
  <si>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</si>
  <si>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</si>
  <si>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</si>
  <si>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</si>
  <si>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</si>
  <si>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</si>
  <si>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</si>
  <si>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</si>
  <si>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</si>
  <si>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</si>
  <si>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</si>
  <si>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</si>
  <si>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</si>
  <si>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</si>
  <si>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</si>
  <si>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</si>
  <si>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</si>
  <si>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</si>
  <si>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</si>
  <si>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</si>
  <si>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</si>
  <si>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</si>
  <si>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</si>
  <si>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</si>
  <si>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</si>
  <si>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</si>
  <si>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</si>
  <si>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</si>
  <si>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</si>
  <si>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</si>
  <si>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</si>
  <si>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</si>
  <si>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</si>
  <si>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</si>
  <si>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</si>
  <si>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</si>
  <si>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</si>
  <si>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</si>
  <si>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</si>
  <si>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</si>
  <si>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</si>
  <si>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</si>
  <si>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</si>
  <si>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</si>
  <si>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</si>
  <si>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</si>
  <si>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</si>
  <si>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</si>
  <si>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</si>
  <si>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</si>
  <si>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</si>
  <si>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</si>
  <si>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</si>
  <si>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</si>
  <si>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</si>
  <si>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</si>
  <si>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</si>
  <si>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</si>
  <si>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</si>
  <si>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</si>
  <si>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</si>
  <si>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</si>
  <si>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</si>
  <si>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</si>
  <si>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</si>
  <si>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</si>
  <si>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</si>
  <si>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</si>
  <si>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</si>
  <si>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</si>
  <si>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</si>
  <si>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</si>
  <si>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</si>
  <si>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</si>
  <si>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</si>
  <si>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</si>
  <si>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</si>
  <si>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</si>
  <si>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</si>
  <si>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</si>
  <si>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</si>
  <si>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</si>
  <si>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</si>
  <si>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</si>
  <si>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</si>
  <si>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</si>
  <si>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</si>
  <si>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</si>
  <si>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</si>
  <si>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</si>
  <si>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</si>
  <si>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</si>
  <si>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</si>
  <si>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</si>
  <si>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</si>
  <si>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</si>
  <si>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</si>
  <si>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</si>
  <si>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</si>
  <si>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</si>
  <si>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</si>
  <si>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</si>
  <si>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</si>
  <si>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</si>
  <si>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</si>
  <si>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</si>
  <si>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</si>
  <si>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</si>
  <si>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</si>
  <si>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</si>
  <si>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</si>
  <si>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</si>
  <si>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</si>
  <si>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</si>
  <si>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</si>
  <si>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</si>
  <si>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</si>
  <si>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</si>
  <si>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</si>
  <si>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</si>
  <si>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</si>
  <si>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</si>
  <si>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</si>
  <si>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</si>
  <si>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</si>
  <si>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</si>
  <si>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</si>
  <si>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</si>
  <si>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</si>
  <si>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</si>
  <si>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</si>
  <si>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</si>
  <si>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</si>
  <si>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</si>
  <si>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</si>
  <si>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</si>
  <si>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</si>
  <si>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</si>
  <si>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</si>
  <si>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</si>
  <si>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</si>
  <si>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</si>
  <si>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</si>
  <si>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</si>
  <si>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</si>
  <si>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</si>
  <si>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</si>
  <si>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</si>
  <si>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</si>
  <si>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</si>
  <si>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</si>
  <si>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</si>
  <si>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</si>
  <si>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</si>
  <si>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</si>
  <si>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</si>
  <si>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</si>
  <si>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</si>
  <si>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</si>
  <si>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</si>
  <si>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</si>
  <si>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</si>
  <si>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</si>
  <si>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</si>
  <si>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</si>
  <si>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</si>
  <si>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</si>
  <si>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</si>
  <si>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</si>
  <si>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</si>
  <si>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</si>
  <si>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</si>
  <si>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</si>
  <si>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</si>
  <si>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</si>
  <si>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</si>
  <si>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</si>
  <si>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</si>
  <si>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</si>
  <si>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</si>
  <si>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</si>
  <si>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</si>
  <si>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</si>
  <si>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</si>
  <si>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</si>
  <si>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</si>
  <si>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</si>
  <si>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</si>
  <si>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</si>
  <si>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</si>
  <si>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</si>
  <si>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</si>
  <si>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</si>
  <si>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</si>
  <si>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</si>
  <si>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</si>
  <si>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</si>
  <si>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</si>
  <si>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</si>
  <si>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</si>
  <si>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</si>
  <si>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</si>
  <si>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</si>
  <si>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</si>
  <si>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</si>
  <si>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</si>
  <si>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</si>
  <si>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</si>
  <si>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</si>
  <si>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</si>
  <si>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</si>
  <si>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</si>
  <si>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</si>
  <si>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</si>
  <si>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</si>
  <si>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</si>
  <si>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</si>
  <si>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</si>
  <si>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</si>
  <si>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</si>
  <si>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</si>
  <si>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</si>
  <si>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</si>
  <si>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</si>
  <si>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</si>
  <si>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</si>
  <si>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</si>
  <si>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</si>
  <si>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</si>
  <si>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</si>
  <si>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</si>
  <si>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</si>
  <si>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</si>
  <si>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</si>
  <si>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</si>
  <si>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</si>
  <si>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</si>
  <si>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</si>
  <si>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</si>
  <si>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</si>
  <si>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</si>
  <si>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</si>
  <si>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</si>
  <si>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</si>
  <si>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</si>
  <si>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</si>
  <si>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</si>
  <si>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</si>
  <si>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</si>
  <si>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</si>
  <si>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</si>
  <si>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</si>
  <si>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</si>
  <si>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</si>
  <si>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</si>
  <si>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</si>
  <si>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</si>
  <si>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</si>
  <si>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</si>
  <si>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</si>
  <si>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</si>
  <si>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</si>
  <si>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</si>
  <si>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</si>
  <si>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</si>
  <si>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</si>
  <si>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</si>
  <si>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</si>
  <si>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</si>
  <si>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</si>
  <si>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</si>
  <si>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</si>
  <si>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</si>
  <si>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</si>
  <si>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</si>
  <si>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</si>
  <si>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</si>
  <si>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</si>
  <si>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</si>
  <si>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</si>
  <si>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</si>
  <si>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</si>
  <si>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</si>
  <si>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</si>
  <si>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</si>
  <si>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</si>
  <si>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</si>
  <si>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</si>
  <si>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</si>
  <si>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</si>
  <si>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</si>
  <si>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</si>
  <si>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</si>
  <si>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</si>
  <si>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</si>
  <si>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</si>
  <si>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</si>
  <si>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</si>
  <si>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</si>
  <si>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</si>
  <si>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</si>
  <si>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</si>
  <si>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</si>
  <si>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</si>
  <si>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</si>
  <si>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</si>
  <si>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</si>
  <si>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</si>
  <si>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</si>
  <si>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</si>
  <si>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</si>
  <si>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</si>
  <si>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</si>
  <si>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</si>
  <si>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</si>
  <si>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</si>
  <si>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</si>
  <si>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</si>
  <si>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</si>
  <si>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</si>
  <si>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</si>
  <si>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</si>
  <si>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</si>
  <si>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</si>
  <si>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</si>
  <si>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</si>
  <si>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</si>
  <si>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</si>
  <si>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</si>
  <si>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</si>
  <si>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</si>
  <si>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</si>
  <si>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</si>
  <si>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</si>
  <si>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</si>
  <si>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</si>
  <si>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</si>
  <si>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</si>
  <si>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</si>
  <si>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</si>
  <si>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</si>
  <si>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</si>
  <si>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</si>
  <si>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</si>
  <si>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</si>
  <si>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</si>
  <si>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</si>
  <si>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</si>
  <si>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</si>
  <si>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</si>
  <si>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</si>
  <si>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</si>
  <si>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</si>
  <si>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</si>
  <si>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</si>
  <si>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</si>
  <si>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</si>
  <si>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</si>
  <si>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</si>
  <si>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</si>
  <si>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</si>
  <si>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</si>
  <si>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</si>
  <si>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</si>
  <si>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</si>
  <si>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</si>
  <si>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</si>
  <si>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</si>
  <si>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</si>
  <si>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</si>
  <si>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</si>
  <si>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</si>
  <si>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</si>
  <si>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</si>
  <si>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</si>
  <si>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</si>
  <si>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</si>
  <si>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</si>
  <si>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</si>
  <si>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</si>
  <si>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</si>
  <si>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</si>
  <si>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</si>
  <si>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</si>
  <si>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</si>
  <si>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</si>
  <si>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</si>
  <si>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</si>
  <si>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</si>
  <si>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</si>
  <si>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</si>
  <si>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</si>
  <si>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</si>
  <si>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</si>
  <si>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</si>
  <si>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</si>
  <si>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</si>
  <si>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</si>
  <si>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</si>
  <si>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</si>
  <si>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</si>
  <si>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</si>
  <si>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</si>
  <si>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</si>
  <si>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</si>
  <si>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</si>
  <si>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</si>
  <si>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</si>
  <si>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</si>
  <si>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</si>
  <si>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</si>
  <si>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</si>
  <si>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</si>
  <si>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</si>
  <si>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</si>
  <si>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</si>
  <si>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</si>
  <si>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</si>
  <si>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</si>
  <si>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</si>
  <si>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</si>
  <si>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</si>
  <si>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</si>
  <si>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</si>
  <si>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</si>
  <si>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</si>
  <si>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</si>
  <si>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</si>
  <si>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</si>
  <si>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</si>
  <si>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</si>
  <si>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</si>
  <si>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</si>
  <si>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</si>
  <si>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</si>
  <si>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</si>
  <si>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</si>
  <si>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</si>
  <si>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</si>
  <si>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</si>
  <si>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</si>
  <si>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</si>
  <si>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</si>
  <si>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</si>
  <si>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</si>
  <si>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</si>
  <si>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</si>
  <si>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</si>
  <si>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</si>
  <si>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</si>
  <si>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</si>
  <si>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</si>
  <si>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</si>
  <si>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</si>
  <si>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</si>
  <si>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</si>
  <si>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</si>
  <si>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</si>
  <si>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</si>
  <si>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</si>
  <si>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</si>
  <si>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</si>
  <si>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</si>
  <si>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</si>
  <si>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</si>
  <si>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</si>
  <si>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</si>
  <si>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</si>
  <si>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</si>
  <si>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</si>
  <si>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</si>
  <si>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</si>
  <si>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</si>
  <si>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</si>
  <si>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</si>
  <si>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</si>
  <si>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</si>
  <si>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</si>
  <si>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</si>
  <si>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</si>
  <si>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</si>
  <si>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</si>
  <si>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</si>
  <si>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</si>
  <si>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</si>
  <si>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</si>
  <si>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</si>
  <si>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</si>
  <si>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</si>
  <si>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</si>
  <si>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</si>
  <si>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</si>
  <si>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</si>
  <si>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</si>
  <si>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</si>
  <si>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</si>
  <si>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</si>
  <si>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</si>
  <si>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</si>
  <si>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</si>
  <si>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</si>
  <si>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</si>
  <si>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</si>
  <si>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</si>
  <si>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</si>
  <si>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</si>
  <si>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</si>
  <si>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</si>
  <si>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</si>
  <si>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</si>
  <si>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</si>
  <si>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</si>
  <si>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</si>
  <si>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</si>
  <si>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</si>
  <si>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</si>
  <si>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</si>
  <si>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</si>
  <si>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</si>
  <si>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</si>
  <si>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</si>
  <si>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</si>
  <si>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</si>
  <si>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</si>
  <si>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</si>
  <si>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</si>
  <si>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</si>
  <si>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</si>
  <si>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</si>
  <si>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</si>
  <si>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</si>
  <si>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</si>
  <si>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</si>
  <si>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</si>
  <si>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</si>
  <si>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</si>
  <si>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</si>
  <si>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</si>
  <si>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</si>
  <si>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</si>
  <si>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</si>
  <si>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</si>
  <si>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</si>
  <si>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</si>
  <si>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</si>
  <si>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</si>
  <si>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</si>
  <si>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</si>
  <si>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</si>
  <si>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</si>
  <si>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</si>
  <si>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</si>
  <si>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</si>
  <si>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</si>
  <si>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</si>
  <si>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</si>
  <si>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</si>
  <si>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</si>
  <si>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</si>
  <si>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</si>
  <si>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</si>
  <si>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</si>
  <si>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</si>
  <si>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</si>
  <si>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</si>
  <si>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</si>
  <si>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</si>
  <si>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</si>
  <si>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</si>
  <si>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</si>
  <si>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</si>
  <si>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</si>
  <si>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</si>
  <si>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</si>
  <si>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</si>
  <si>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</si>
  <si>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</si>
  <si>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</si>
  <si>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</si>
  <si>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</si>
  <si>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</si>
  <si>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</si>
  <si>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</si>
  <si>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</si>
  <si>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</si>
  <si>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</si>
  <si>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</si>
  <si>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</si>
  <si>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</si>
  <si>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</si>
  <si>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</si>
  <si>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</si>
  <si>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</si>
  <si>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</si>
  <si>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</si>
  <si>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</si>
  <si>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</si>
  <si>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</si>
  <si>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</si>
  <si>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</si>
  <si>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</si>
  <si>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</si>
  <si>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</si>
  <si>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</si>
  <si>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</si>
  <si>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</si>
  <si>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</si>
  <si>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</si>
  <si>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</si>
  <si>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</si>
  <si>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</si>
  <si>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</si>
  <si>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</si>
  <si>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</si>
  <si>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</si>
  <si>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</si>
  <si>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</si>
  <si>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</si>
  <si>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</si>
  <si>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</si>
  <si>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</si>
  <si>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</si>
  <si>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</si>
  <si>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</si>
  <si>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</si>
  <si>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</si>
  <si>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</si>
  <si>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</si>
  <si>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</si>
  <si>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</si>
  <si>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</si>
  <si>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</si>
  <si>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</si>
  <si>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</si>
  <si>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</si>
  <si>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</si>
  <si>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</si>
  <si>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</si>
  <si>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</si>
  <si>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</si>
  <si>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</si>
  <si>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</si>
  <si>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</si>
  <si>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</si>
  <si>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</si>
  <si>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</si>
  <si>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</si>
  <si>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</si>
  <si>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</si>
  <si>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</si>
  <si>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</si>
  <si>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</si>
  <si>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</si>
  <si>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</si>
  <si>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</si>
  <si>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</si>
  <si>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</si>
  <si>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</si>
  <si>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</si>
  <si>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</si>
  <si>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</si>
  <si>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</si>
  <si>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</si>
  <si>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</si>
  <si>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</si>
  <si>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</si>
  <si>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</si>
  <si>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</si>
  <si>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</si>
  <si>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</si>
  <si>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</si>
  <si>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</si>
  <si>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</si>
  <si>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</si>
  <si>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</si>
  <si>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</si>
  <si>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</si>
  <si>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</si>
  <si>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</si>
  <si>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</si>
  <si>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</si>
  <si>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</si>
  <si>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</si>
  <si>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</si>
  <si>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</si>
  <si>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</si>
  <si>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</si>
  <si>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</si>
  <si>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</si>
  <si>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</si>
  <si>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</si>
  <si>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</si>
  <si>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</si>
  <si>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</si>
  <si>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</si>
  <si>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</si>
  <si>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</si>
  <si>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</si>
  <si>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</si>
  <si>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</si>
  <si>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</si>
  <si>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</si>
  <si>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</si>
  <si>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</si>
  <si>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</si>
  <si>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</si>
  <si>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</si>
  <si>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</si>
  <si>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</si>
  <si>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</si>
  <si>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</si>
  <si>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</si>
  <si>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</si>
  <si>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</si>
  <si>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</si>
  <si>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</si>
  <si>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</si>
  <si>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</si>
  <si>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</si>
  <si>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</si>
  <si>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</si>
  <si>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</si>
  <si>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</si>
  <si>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</si>
  <si>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</si>
  <si>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</si>
  <si>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</si>
  <si>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</si>
  <si>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</si>
  <si>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</si>
  <si>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</si>
  <si>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</si>
  <si>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</si>
  <si>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</si>
  <si>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</si>
  <si>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</si>
  <si>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</si>
  <si>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</si>
  <si>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</si>
  <si>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</si>
  <si>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</si>
  <si>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</si>
  <si>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</si>
  <si>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</si>
  <si>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</si>
  <si>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</si>
  <si>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</si>
  <si>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</si>
  <si>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</si>
  <si>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</si>
  <si>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</si>
  <si>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</si>
  <si>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</si>
  <si>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</si>
  <si>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</si>
  <si>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</si>
  <si>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</si>
  <si>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</si>
  <si>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</si>
  <si>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</si>
  <si>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</si>
  <si>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</si>
  <si>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</si>
  <si>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</si>
  <si>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</si>
  <si>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</si>
  <si>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</si>
  <si>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</si>
  <si>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</si>
  <si>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</si>
  <si>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</si>
  <si>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</si>
  <si>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</si>
  <si>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</si>
  <si>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</si>
  <si>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</si>
  <si>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</si>
  <si>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</si>
  <si>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</si>
  <si>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</si>
  <si>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</si>
  <si>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</si>
  <si>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</si>
  <si>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</si>
  <si>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</si>
  <si>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</si>
  <si>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</si>
  <si>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</si>
  <si>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</si>
  <si>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</si>
  <si>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</si>
  <si>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</si>
  <si>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</si>
  <si>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</si>
  <si>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</si>
  <si>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</si>
  <si>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</si>
  <si>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</si>
  <si>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</si>
  <si>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</si>
  <si>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</si>
  <si>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</si>
  <si>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</si>
  <si>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</si>
  <si>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</si>
  <si>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</si>
  <si>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</si>
  <si>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</si>
  <si>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</si>
  <si>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</si>
  <si>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</si>
  <si>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</si>
  <si>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</si>
  <si>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</si>
  <si>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</si>
  <si>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</si>
  <si>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</si>
  <si>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</si>
  <si>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</si>
  <si>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</si>
  <si>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</si>
  <si>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</si>
  <si>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</si>
  <si>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</si>
  <si>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</si>
  <si>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</si>
  <si>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</si>
  <si>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</si>
  <si>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</si>
  <si>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</si>
  <si>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</si>
  <si>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</si>
  <si>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</si>
  <si>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</si>
  <si>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</si>
  <si>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</si>
  <si>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</si>
  <si>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</si>
  <si>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</si>
  <si>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</si>
  <si>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</si>
  <si>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</si>
  <si>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</si>
  <si>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</si>
  <si>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</si>
  <si>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</si>
  <si>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</si>
  <si>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</si>
  <si>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</si>
  <si>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</si>
  <si>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</si>
  <si>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</si>
  <si>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</si>
  <si>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</si>
  <si>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</si>
  <si>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</si>
  <si>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</si>
  <si>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</si>
  <si>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</si>
  <si>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</si>
  <si>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</si>
  <si>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</si>
  <si>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</si>
  <si>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</si>
  <si>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</si>
  <si>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</si>
  <si>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</si>
  <si>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</si>
  <si>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</si>
  <si>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</si>
  <si>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</si>
  <si>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</si>
  <si>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</si>
  <si>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</si>
  <si>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</si>
  <si>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</si>
  <si>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</si>
  <si>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</si>
  <si>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</si>
  <si>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</si>
  <si>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</si>
  <si>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</si>
  <si>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</si>
  <si>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</si>
  <si>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</si>
  <si>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</si>
  <si>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</si>
  <si>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</si>
  <si>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</si>
  <si>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</si>
  <si>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</si>
  <si>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</si>
  <si>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</si>
  <si>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</si>
  <si>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</si>
  <si>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</si>
  <si>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</si>
  <si>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</si>
  <si>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</si>
  <si>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</si>
  <si>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</si>
  <si>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</si>
  <si>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</si>
  <si>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</si>
  <si>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</si>
  <si>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</si>
  <si>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</si>
  <si>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</si>
  <si>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</si>
  <si>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</si>
  <si>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</si>
  <si>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</si>
  <si>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</si>
  <si>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</si>
  <si>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</si>
  <si>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</si>
  <si>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</si>
  <si>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</si>
  <si>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</si>
  <si>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</si>
  <si>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</si>
  <si>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</si>
  <si>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</si>
  <si>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</si>
  <si>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</si>
  <si>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</si>
  <si>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</si>
  <si>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</si>
  <si>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</si>
  <si>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</si>
  <si>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</si>
  <si>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</si>
  <si>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</si>
  <si>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</si>
  <si>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</si>
  <si>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</si>
  <si>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</si>
  <si>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</si>
  <si>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</si>
  <si>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</si>
  <si>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</si>
  <si>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</si>
  <si>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</si>
  <si>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</si>
  <si>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</si>
  <si>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</si>
  <si>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</si>
  <si>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</si>
  <si>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</si>
  <si>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</si>
  <si>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</si>
  <si>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</si>
  <si>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</si>
  <si>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</si>
  <si>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</si>
  <si>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</si>
  <si>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</si>
  <si>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</si>
  <si>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</si>
  <si>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</si>
  <si>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</si>
  <si>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</si>
  <si>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</si>
  <si>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</si>
  <si>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</si>
  <si>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</si>
  <si>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</si>
  <si>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</si>
  <si>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</si>
  <si>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</si>
  <si>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</si>
  <si>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</si>
  <si>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</si>
  <si>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</si>
  <si>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</si>
  <si>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</si>
  <si>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</si>
  <si>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</si>
  <si>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</si>
  <si>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</si>
  <si>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</si>
  <si>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</si>
  <si>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</si>
  <si>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</si>
  <si>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</si>
  <si>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</si>
  <si>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</si>
  <si>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</si>
  <si>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</si>
  <si>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</si>
  <si>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</si>
  <si>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</si>
  <si>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</si>
  <si>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</si>
  <si>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</si>
  <si>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</si>
  <si>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</si>
  <si>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</si>
  <si>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</si>
  <si>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</si>
  <si>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</si>
  <si>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</si>
  <si>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</si>
  <si>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</si>
  <si>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</si>
  <si>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</si>
  <si>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</si>
  <si>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</si>
  <si>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</si>
  <si>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</si>
  <si>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</si>
  <si>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</si>
  <si>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</si>
  <si>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</si>
  <si>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</si>
  <si>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</si>
  <si>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</si>
  <si>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</si>
  <si>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</si>
  <si>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</si>
  <si>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</si>
  <si>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</si>
  <si>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</si>
  <si>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</si>
  <si>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</si>
  <si>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</si>
  <si>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</si>
  <si>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</si>
  <si>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</si>
  <si>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</si>
  <si>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</si>
  <si>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</si>
  <si>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</si>
  <si>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</si>
  <si>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</si>
  <si>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</si>
  <si>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</si>
  <si>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</si>
  <si>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</si>
  <si>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</si>
  <si>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</si>
  <si>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</si>
  <si>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</si>
  <si>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</si>
  <si>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</si>
  <si>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</si>
  <si>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</si>
  <si>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</si>
  <si>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</si>
  <si>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</si>
  <si>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</si>
  <si>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</si>
  <si>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</si>
  <si>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</si>
  <si>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</si>
  <si>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</si>
  <si>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</si>
  <si>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</si>
  <si>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</si>
  <si>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</si>
  <si>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</si>
  <si>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</si>
  <si>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</si>
  <si>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</si>
  <si>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</si>
  <si>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</si>
  <si>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</si>
  <si>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</si>
  <si>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</si>
  <si>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</si>
  <si>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</si>
  <si>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</si>
  <si>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</si>
  <si>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</si>
  <si>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</si>
  <si>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</si>
  <si>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</si>
  <si>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</si>
  <si>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</si>
  <si>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</si>
  <si>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</si>
  <si>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</si>
  <si>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</si>
  <si>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</si>
  <si>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</si>
  <si>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</si>
  <si>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</si>
  <si>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</si>
  <si>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</si>
  <si>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</si>
  <si>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</si>
  <si>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</si>
  <si>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</si>
  <si>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</si>
  <si>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</si>
  <si>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</si>
  <si>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</si>
  <si>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</si>
  <si>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</si>
  <si>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</si>
  <si>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</si>
  <si>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</si>
  <si>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</si>
  <si>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</si>
  <si>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</si>
  <si>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</si>
  <si>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</si>
  <si>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</si>
  <si>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</si>
  <si>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</si>
  <si>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</si>
  <si>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</si>
  <si>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</si>
  <si>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</si>
  <si>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</si>
  <si>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</si>
  <si>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</si>
  <si>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</si>
  <si>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</si>
  <si>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</si>
  <si>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</si>
  <si>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</si>
  <si>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</si>
  <si>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</si>
  <si>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</si>
  <si>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</si>
  <si>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</si>
  <si>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</si>
  <si>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</si>
  <si>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</si>
  <si>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</si>
  <si>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</si>
  <si>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</si>
  <si>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</si>
  <si>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</si>
  <si>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</si>
  <si>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</si>
  <si>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</si>
  <si>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</si>
  <si>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</si>
  <si>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</si>
  <si>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</si>
  <si>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</si>
  <si>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</si>
  <si>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</si>
  <si>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</si>
  <si>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</si>
  <si>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</si>
  <si>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</si>
  <si>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</si>
  <si>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</si>
  <si>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</si>
  <si>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</si>
  <si>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</si>
  <si>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</si>
  <si>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</si>
  <si>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</si>
  <si>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</si>
  <si>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</si>
  <si>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</si>
  <si>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</si>
  <si>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</si>
  <si>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</si>
  <si>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</si>
  <si>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</si>
  <si>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</si>
  <si>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</si>
  <si>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</si>
  <si>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</si>
  <si>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</si>
  <si>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</si>
  <si>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</si>
  <si>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</si>
  <si>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</si>
  <si>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</si>
  <si>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</si>
  <si>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</si>
  <si>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</si>
  <si>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</si>
  <si>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</si>
  <si>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</si>
  <si>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</si>
  <si>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</si>
  <si>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</si>
  <si>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</si>
  <si>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</si>
  <si>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</si>
  <si>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</si>
  <si>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</si>
  <si>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</si>
  <si>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</si>
  <si>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</si>
  <si>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</si>
  <si>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</si>
  <si>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</si>
  <si>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</si>
  <si>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</si>
  <si>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</si>
  <si>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</si>
  <si>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</si>
  <si>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</si>
  <si>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</si>
  <si>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</si>
  <si>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</si>
  <si>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</si>
  <si>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</si>
  <si>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</si>
  <si>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</si>
  <si>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</si>
  <si>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</si>
  <si>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</si>
  <si>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</si>
  <si>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</si>
  <si>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</si>
  <si>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</si>
  <si>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</si>
  <si>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</si>
  <si>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</si>
  <si>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</si>
  <si>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</si>
  <si>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</si>
  <si>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</si>
  <si>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</si>
  <si>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</si>
  <si>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</si>
  <si>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</si>
  <si>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</si>
  <si>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</si>
  <si>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</si>
  <si>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</si>
  <si>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</si>
  <si>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</si>
  <si>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</si>
  <si>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</si>
  <si>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</si>
  <si>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</si>
  <si>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</si>
  <si>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</si>
  <si>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</si>
  <si>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</si>
  <si>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</si>
  <si>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</si>
  <si>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</si>
  <si>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</si>
  <si>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</si>
  <si>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</si>
  <si>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</si>
  <si>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</si>
  <si>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</si>
  <si>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</si>
  <si>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</si>
  <si>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</si>
  <si>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</si>
  <si>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</si>
  <si>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</si>
  <si>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</si>
  <si>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</si>
  <si>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</si>
  <si>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</si>
  <si>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</si>
  <si>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</si>
  <si>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</si>
  <si>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</si>
  <si>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</si>
  <si>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</si>
  <si>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</si>
  <si>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</si>
  <si>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</si>
  <si>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</si>
  <si>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</si>
  <si>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</si>
  <si>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</si>
  <si>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</si>
  <si>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</si>
  <si>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</si>
  <si>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</si>
  <si>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</si>
  <si>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</si>
  <si>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</si>
  <si>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</si>
  <si>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</si>
  <si>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</si>
  <si>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</si>
  <si>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</si>
  <si>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</si>
  <si>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</si>
  <si>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</si>
  <si>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</si>
  <si>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</si>
  <si>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</si>
  <si>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</si>
  <si>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</si>
  <si>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</si>
  <si>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</si>
  <si>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</si>
  <si>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</si>
  <si>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</si>
  <si>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</si>
  <si>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</si>
  <si>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</si>
  <si>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</si>
  <si>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</si>
  <si>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</si>
  <si>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</si>
  <si>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</si>
  <si>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</si>
  <si>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</si>
  <si>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</si>
  <si>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</si>
  <si>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</si>
  <si>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</si>
  <si>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</si>
  <si>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</si>
  <si>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</si>
  <si>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</si>
  <si>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</si>
  <si>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</si>
  <si>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</si>
  <si>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</si>
  <si>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</si>
  <si>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</si>
  <si>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</si>
  <si>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</si>
  <si>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</si>
  <si>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</si>
  <si>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</si>
  <si>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</si>
  <si>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</si>
  <si>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</si>
  <si>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</si>
  <si>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</si>
  <si>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</si>
  <si>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</si>
  <si>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</si>
  <si>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</si>
  <si>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</si>
  <si>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</si>
  <si>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</si>
  <si>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</si>
  <si>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</si>
  <si>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</si>
  <si>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</si>
  <si>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</si>
  <si>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</si>
  <si>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</si>
  <si>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</si>
  <si>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</si>
  <si>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</si>
  <si>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</si>
  <si>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</si>
  <si>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</si>
  <si>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</si>
  <si>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</si>
  <si>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</si>
  <si>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</si>
  <si>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</si>
  <si>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</si>
  <si>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</si>
  <si>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</si>
  <si>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</si>
  <si>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</si>
  <si>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</si>
  <si>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</si>
  <si>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</si>
  <si>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</si>
  <si>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</si>
  <si>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</si>
  <si>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</si>
  <si>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</si>
  <si>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</si>
  <si>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</si>
  <si>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</si>
  <si>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</si>
  <si>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</si>
  <si>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</si>
  <si>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</si>
  <si>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</si>
  <si>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</si>
  <si>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</si>
  <si>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</si>
  <si>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</si>
  <si>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</si>
  <si>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</si>
  <si>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</si>
  <si>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</si>
  <si>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</si>
  <si>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</si>
  <si>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</si>
  <si>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</si>
  <si>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</si>
  <si>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</si>
  <si>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</si>
  <si>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</si>
  <si>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</si>
  <si>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</si>
  <si>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</si>
  <si>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</si>
  <si>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</si>
  <si>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</si>
  <si>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</si>
  <si>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</si>
  <si>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</si>
  <si>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</si>
  <si>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</si>
  <si>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</si>
  <si>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</si>
  <si>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</si>
  <si>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</si>
  <si>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</si>
  <si>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</si>
  <si>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</si>
  <si>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</si>
  <si>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</si>
  <si>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</si>
  <si>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</si>
  <si>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</si>
  <si>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</si>
  <si>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</si>
  <si>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</si>
  <si>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</si>
  <si>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</si>
  <si>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</si>
  <si>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</si>
  <si>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</si>
  <si>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</si>
  <si>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</si>
  <si>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</si>
  <si>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</si>
  <si>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</si>
  <si>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</si>
  <si>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</si>
  <si>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</si>
  <si>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</si>
  <si>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</si>
  <si>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</si>
  <si>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</si>
  <si>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</si>
  <si>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</si>
  <si>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</si>
  <si>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</si>
  <si>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</si>
  <si>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</si>
  <si>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</si>
  <si>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</si>
  <si>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</si>
  <si>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</si>
  <si>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</si>
  <si>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</si>
  <si>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</si>
  <si>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</si>
  <si>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</si>
  <si>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</si>
  <si>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</si>
  <si>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</si>
  <si>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</si>
  <si>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</si>
  <si>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</si>
  <si>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</si>
  <si>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</si>
  <si>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</si>
  <si>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</si>
  <si>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</si>
  <si>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</si>
  <si>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</si>
  <si>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</si>
  <si>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</si>
  <si>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</si>
  <si>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</si>
  <si>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</si>
  <si>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</si>
  <si>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</si>
  <si>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</si>
  <si>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</si>
  <si>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</si>
  <si>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</si>
  <si>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</si>
  <si>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</si>
  <si>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</si>
  <si>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</si>
  <si>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</si>
  <si>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</si>
  <si>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</si>
  <si>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</si>
  <si>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</si>
  <si>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</si>
  <si>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</si>
  <si>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</si>
  <si>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</si>
  <si>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</si>
  <si>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</si>
  <si>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</si>
  <si>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</si>
  <si>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</si>
  <si>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</si>
  <si>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</si>
  <si>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</si>
  <si>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</si>
  <si>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</si>
  <si>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</si>
  <si>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</si>
  <si>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</si>
  <si>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</si>
  <si>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</si>
  <si>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</si>
  <si>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</si>
  <si>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</si>
  <si>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</si>
  <si>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</si>
  <si>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</si>
  <si>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</si>
  <si>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</si>
  <si>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</si>
  <si>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</si>
  <si>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</si>
  <si>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</si>
  <si>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</si>
  <si>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</si>
  <si>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</si>
  <si>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</si>
  <si>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</si>
  <si>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</si>
  <si>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</si>
  <si>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</si>
  <si>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</si>
  <si>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</si>
  <si>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</si>
  <si>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</si>
  <si>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</si>
  <si>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</si>
  <si>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</si>
  <si>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</si>
  <si>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</si>
  <si>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</si>
  <si>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</si>
  <si>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</si>
  <si>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</si>
  <si>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</si>
  <si>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</si>
  <si>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</si>
  <si>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</si>
  <si>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</si>
  <si>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</si>
  <si>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</si>
  <si>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</si>
  <si>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</si>
  <si>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</si>
  <si>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</si>
  <si>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</si>
  <si>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</si>
  <si>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</si>
  <si>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</si>
  <si>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</si>
  <si>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</si>
  <si>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</si>
  <si>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</si>
  <si>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</si>
  <si>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</si>
  <si>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</si>
  <si>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</si>
  <si>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</si>
  <si>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</si>
  <si>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</si>
  <si>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</si>
  <si>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</si>
  <si>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</si>
  <si>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</si>
  <si>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</si>
  <si>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</si>
  <si>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</si>
  <si>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</si>
  <si>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</si>
  <si>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</si>
  <si>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</si>
  <si>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</si>
  <si>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</si>
  <si>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</si>
  <si>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</si>
  <si>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</si>
  <si>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</si>
  <si>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</si>
  <si>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</si>
  <si>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</si>
  <si>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</si>
  <si>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</si>
  <si>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</si>
  <si>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</si>
  <si>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</si>
  <si>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</si>
  <si>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</si>
  <si>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</si>
  <si>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</si>
  <si>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</si>
  <si>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</si>
  <si>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</si>
  <si>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</si>
  <si>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</si>
  <si>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</si>
  <si>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</si>
  <si>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</si>
  <si>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</si>
  <si>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</si>
  <si>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</si>
  <si>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</si>
  <si>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</si>
  <si>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</si>
  <si>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</si>
  <si>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</si>
  <si>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</si>
  <si>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</si>
  <si>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</si>
  <si>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</si>
  <si>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</si>
  <si>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</si>
  <si>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</si>
  <si>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</si>
  <si>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</si>
  <si>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</si>
  <si>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</si>
  <si>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</si>
  <si>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</si>
  <si>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</si>
  <si>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</si>
  <si>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</si>
  <si>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</si>
  <si>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</si>
  <si>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</si>
  <si>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</si>
  <si>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</si>
  <si>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</si>
  <si>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</si>
  <si>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</si>
  <si>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</si>
  <si>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</si>
  <si>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</si>
  <si>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</si>
  <si>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</si>
  <si>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</si>
  <si>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</si>
  <si>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</si>
  <si>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</si>
  <si>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</si>
  <si>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</si>
  <si>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</si>
  <si>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</si>
  <si>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</si>
  <si>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</si>
  <si>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</si>
  <si>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</si>
  <si>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</si>
  <si>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</si>
  <si>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</si>
  <si>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</si>
  <si>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</si>
  <si>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</si>
  <si>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</si>
  <si>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</si>
  <si>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</si>
  <si>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</si>
  <si>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</si>
  <si>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</si>
  <si>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</si>
  <si>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</si>
  <si>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</si>
  <si>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</si>
  <si>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</si>
  <si>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</si>
  <si>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</si>
  <si>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</si>
  <si>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</si>
  <si>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</si>
  <si>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</si>
  <si>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</si>
  <si>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</si>
  <si>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</si>
  <si>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</si>
  <si>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</si>
  <si>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</si>
  <si>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</si>
  <si>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</si>
  <si>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</si>
  <si>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</si>
  <si>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</si>
  <si>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</si>
  <si>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</si>
  <si>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</si>
  <si>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</si>
  <si>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</si>
  <si>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</si>
  <si>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</si>
  <si>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</si>
  <si>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</si>
  <si>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</si>
  <si>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</si>
  <si>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</si>
  <si>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</si>
  <si>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</si>
  <si>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</si>
  <si>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</si>
  <si>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</si>
  <si>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</si>
  <si>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</si>
  <si>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</si>
  <si>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</si>
  <si>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</si>
  <si>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</si>
  <si>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</si>
  <si>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</si>
  <si>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</si>
  <si>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</si>
  <si>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</si>
  <si>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</si>
  <si>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</si>
  <si>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</si>
  <si>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</si>
  <si>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</si>
  <si>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</si>
  <si>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</si>
  <si>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</si>
  <si>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</si>
  <si>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</si>
  <si>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</si>
  <si>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</si>
  <si>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</si>
  <si>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</si>
  <si>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</si>
  <si>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</si>
  <si>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</si>
  <si>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</si>
  <si>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</si>
  <si>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</si>
  <si>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</si>
  <si>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</si>
  <si>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</si>
  <si>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</si>
  <si>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</si>
  <si>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</si>
  <si>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</si>
  <si>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</si>
  <si>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</si>
  <si>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</si>
  <si>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</si>
  <si>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</si>
  <si>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</si>
  <si>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</si>
  <si>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</si>
  <si>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</si>
  <si>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</si>
  <si>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</si>
  <si>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</si>
  <si>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</si>
  <si>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</si>
  <si>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</si>
  <si>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</si>
  <si>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</si>
  <si>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</si>
  <si>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</si>
  <si>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</si>
  <si>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</si>
  <si>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</si>
  <si>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</si>
  <si>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</si>
  <si>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</si>
  <si>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</si>
  <si>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</si>
  <si>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</si>
  <si>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</si>
  <si>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</si>
  <si>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</si>
  <si>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</si>
  <si>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</si>
  <si>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</si>
  <si>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</si>
  <si>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</si>
  <si>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</si>
  <si>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</si>
  <si>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</si>
  <si>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</si>
  <si>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</si>
  <si>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</si>
  <si>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</si>
  <si>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</si>
  <si>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</si>
  <si>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</si>
  <si>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</si>
  <si>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</si>
  <si>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</si>
  <si>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</si>
  <si>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</si>
  <si>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</si>
  <si>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</si>
  <si>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</si>
  <si>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</si>
  <si>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</si>
  <si>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</si>
  <si>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</si>
  <si>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</si>
  <si>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</si>
  <si>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</si>
  <si>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</si>
  <si>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</si>
  <si>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</si>
  <si>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</si>
  <si>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</si>
  <si>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</si>
  <si>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</si>
  <si>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</si>
  <si>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</si>
  <si>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</si>
  <si>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</si>
  <si>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</si>
  <si>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</si>
  <si>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</si>
  <si>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</si>
  <si>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</si>
  <si>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</si>
  <si>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</si>
  <si>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</si>
  <si>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</si>
  <si>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</si>
  <si>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</si>
  <si>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</si>
  <si>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</si>
  <si>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</si>
  <si>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</si>
  <si>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</si>
  <si>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</si>
  <si>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</si>
  <si>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</si>
  <si>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</si>
  <si>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</si>
  <si>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</si>
  <si>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</si>
  <si>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</si>
  <si>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</si>
  <si>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</si>
  <si>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</si>
  <si>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</si>
  <si>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</si>
  <si>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</si>
  <si>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</si>
  <si>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</si>
  <si>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</si>
  <si>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</si>
  <si>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</si>
  <si>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</si>
  <si>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</si>
  <si>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</si>
  <si>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</si>
  <si>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</si>
  <si>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</si>
  <si>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</si>
  <si>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</si>
  <si>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</si>
  <si>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</si>
  <si>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</si>
  <si>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</si>
  <si>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</si>
  <si>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</si>
  <si>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</si>
  <si>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</si>
  <si>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</si>
  <si>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</si>
  <si>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</si>
  <si>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</si>
  <si>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</si>
  <si>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</si>
  <si>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</si>
  <si>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</si>
  <si>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</si>
  <si>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</si>
  <si>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</si>
  <si>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</si>
  <si>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</si>
  <si>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</si>
  <si>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</si>
  <si>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</si>
  <si>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</si>
  <si>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</si>
  <si>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</si>
  <si>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</si>
  <si>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</si>
  <si>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</si>
  <si>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</si>
  <si>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</si>
  <si>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</si>
  <si>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</si>
  <si>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</si>
  <si>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</si>
  <si>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</si>
  <si>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</si>
  <si>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</si>
  <si>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</si>
  <si>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</si>
  <si>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</si>
  <si>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</si>
  <si>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</si>
  <si>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</si>
  <si>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</si>
  <si>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</si>
  <si>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</si>
  <si>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</si>
  <si>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</si>
  <si>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</si>
  <si>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</si>
  <si>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</si>
  <si>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</si>
  <si>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</si>
  <si>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</si>
  <si>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</si>
  <si>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</si>
  <si>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</si>
  <si>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</si>
  <si>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</si>
  <si>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</si>
  <si>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</si>
  <si>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</si>
  <si>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</si>
  <si>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</si>
  <si>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</si>
  <si>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</si>
  <si>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</si>
  <si>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</si>
  <si>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</si>
  <si>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</si>
  <si>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</si>
  <si>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</si>
  <si>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</si>
  <si>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</si>
  <si>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</si>
  <si>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</si>
  <si>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</si>
  <si>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</si>
  <si>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</si>
  <si>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</si>
  <si>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</si>
  <si>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</si>
  <si>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</si>
  <si>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</si>
  <si>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</si>
  <si>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</si>
  <si>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</si>
  <si>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</si>
  <si>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</si>
  <si>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</si>
  <si>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</si>
  <si>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</si>
  <si>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</si>
  <si>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</si>
  <si>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</si>
  <si>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</si>
  <si>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</si>
  <si>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</si>
  <si>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</si>
  <si>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</si>
  <si>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</si>
  <si>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</si>
  <si>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</si>
  <si>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</si>
  <si>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</si>
  <si>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</si>
  <si>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</si>
  <si>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</si>
  <si>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</si>
  <si>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</si>
  <si>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</si>
  <si>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</si>
  <si>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</si>
  <si>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</si>
  <si>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</si>
  <si>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</si>
  <si>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</si>
  <si>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</si>
  <si>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</si>
  <si>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</si>
  <si>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</si>
  <si>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</si>
  <si>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</si>
  <si>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</si>
  <si>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</si>
  <si>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</si>
  <si>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</si>
  <si>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</si>
  <si>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</si>
  <si>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</si>
  <si>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</si>
  <si>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</si>
  <si>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</si>
  <si>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</si>
  <si>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</si>
  <si>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</si>
  <si>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</si>
  <si>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</si>
  <si>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</si>
  <si>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</si>
  <si>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</si>
  <si>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</si>
  <si>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</si>
  <si>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</si>
  <si>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</si>
  <si>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</si>
  <si>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</si>
  <si>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</si>
  <si>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</si>
  <si>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</si>
  <si>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</si>
  <si>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</si>
  <si>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</si>
  <si>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</si>
  <si>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</si>
  <si>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</si>
  <si>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</si>
  <si>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</si>
  <si>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</si>
  <si>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</si>
  <si>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</si>
  <si>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</si>
  <si>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</si>
  <si>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</si>
  <si>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</si>
  <si>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</si>
  <si>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</si>
  <si>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</si>
  <si>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</si>
  <si>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</si>
  <si>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</si>
  <si>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</si>
  <si>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</si>
  <si>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</si>
  <si>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</si>
  <si>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</si>
  <si>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</si>
  <si>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</si>
  <si>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</si>
  <si>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</si>
  <si>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</si>
  <si>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</si>
  <si>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</si>
  <si>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</si>
  <si>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</si>
  <si>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</si>
  <si>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</si>
  <si>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</si>
  <si>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</si>
  <si>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</si>
  <si>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</si>
  <si>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</si>
  <si>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</si>
  <si>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</si>
  <si>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</si>
  <si>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</si>
  <si>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</si>
  <si>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</si>
  <si>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</si>
  <si>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</si>
  <si>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</si>
  <si>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</si>
  <si>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</si>
  <si>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</si>
  <si>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</si>
  <si>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</si>
  <si>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</si>
  <si>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</si>
  <si>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</si>
  <si>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</si>
  <si>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</si>
  <si>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</si>
  <si>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</si>
  <si>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</si>
  <si>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</si>
  <si>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</si>
  <si>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</si>
  <si>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</si>
  <si>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</si>
  <si>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</si>
  <si>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</si>
  <si>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</si>
  <si>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</si>
  <si>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</si>
  <si>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</si>
  <si>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</si>
  <si>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</si>
  <si>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</si>
  <si>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</si>
  <si>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</si>
  <si>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</si>
  <si>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</si>
  <si>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</si>
  <si>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</si>
  <si>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</si>
  <si>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</si>
  <si>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</si>
  <si>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</si>
  <si>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</si>
  <si>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</si>
  <si>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</si>
  <si>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</si>
  <si>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</si>
  <si>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</si>
  <si>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</si>
  <si>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</si>
  <si>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</si>
  <si>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</si>
  <si>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</si>
  <si>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</si>
  <si>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</si>
  <si>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</si>
  <si>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</si>
  <si>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</si>
  <si>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</si>
  <si>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</si>
  <si>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</si>
  <si>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</si>
  <si>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</si>
  <si>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</si>
  <si>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</si>
  <si>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</si>
  <si>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</si>
  <si>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</si>
  <si>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</si>
  <si>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</si>
  <si>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</si>
  <si>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</si>
  <si>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</si>
  <si>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</si>
  <si>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</si>
  <si>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</si>
  <si>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</si>
  <si>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</si>
  <si>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</si>
  <si>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</si>
  <si>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</si>
  <si>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</si>
  <si>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</si>
  <si>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</si>
  <si>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</si>
  <si>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</si>
  <si>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</si>
  <si>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</si>
  <si>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</si>
  <si>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</si>
  <si>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</si>
  <si>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</si>
  <si>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</si>
  <si>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</si>
  <si>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</si>
  <si>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</si>
  <si>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</si>
  <si>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</si>
  <si>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</si>
  <si>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</si>
  <si>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</si>
  <si>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</si>
  <si>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</si>
  <si>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</si>
  <si>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</si>
  <si>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</si>
  <si>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</si>
  <si>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</si>
  <si>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</si>
  <si>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</si>
  <si>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</si>
  <si>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</si>
  <si>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</si>
  <si>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</si>
  <si>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</si>
  <si>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</si>
  <si>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</si>
  <si>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</si>
  <si>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</si>
  <si>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</si>
  <si>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</si>
  <si>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</si>
  <si>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</si>
  <si>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</si>
  <si>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</si>
  <si>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</si>
  <si>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</si>
  <si>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</si>
  <si>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</si>
  <si>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</si>
  <si>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</si>
  <si>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</si>
  <si>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</si>
  <si>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</si>
  <si>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</si>
  <si>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</si>
  <si>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</si>
  <si>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</si>
  <si>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</si>
  <si>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</si>
  <si>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</si>
  <si>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</si>
  <si>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</si>
  <si>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</si>
  <si>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</si>
  <si>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</si>
  <si>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</si>
  <si>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</si>
  <si>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</si>
  <si>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</si>
  <si>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</si>
  <si>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</si>
  <si>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</si>
  <si>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</si>
  <si>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</si>
  <si>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</si>
  <si>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</si>
  <si>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</si>
  <si>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</si>
  <si>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</si>
  <si>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</si>
  <si>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</si>
  <si>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</si>
  <si>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</si>
  <si>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</si>
  <si>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</si>
  <si>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</si>
  <si>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</si>
  <si>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</si>
  <si>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</si>
  <si>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</si>
  <si>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</si>
  <si>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</si>
  <si>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</si>
  <si>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</si>
  <si>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</si>
  <si>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</si>
  <si>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</si>
  <si>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</si>
  <si>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</si>
  <si>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</si>
  <si>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</si>
  <si>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</si>
  <si>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</si>
  <si>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</si>
  <si>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</si>
  <si>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</si>
  <si>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</si>
  <si>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</si>
  <si>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</si>
  <si>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</si>
  <si>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</si>
  <si>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</si>
  <si>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</si>
  <si>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</si>
  <si>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</si>
  <si>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</si>
  <si>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</si>
  <si>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</si>
  <si>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</si>
  <si>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</si>
  <si>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</si>
  <si>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</si>
  <si>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</si>
  <si>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</si>
  <si>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</si>
  <si>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</si>
  <si>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</si>
  <si>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</si>
  <si>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</si>
  <si>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</si>
  <si>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</si>
  <si>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</si>
  <si>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</si>
  <si>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</si>
  <si>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</si>
  <si>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</si>
  <si>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</si>
  <si>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</si>
  <si>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</si>
  <si>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</si>
  <si>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</si>
  <si>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</si>
  <si>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</si>
  <si>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</si>
  <si>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</si>
  <si>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</si>
  <si>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</si>
  <si>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</si>
  <si>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</si>
  <si>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</si>
  <si>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</si>
  <si>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</si>
  <si>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</si>
  <si>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</si>
  <si>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</si>
  <si>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</si>
  <si>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</si>
  <si>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</si>
  <si>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</si>
  <si>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</si>
  <si>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</si>
  <si>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</si>
  <si>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</si>
  <si>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</si>
  <si>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</si>
  <si>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</si>
  <si>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</si>
  <si>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</si>
  <si>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</si>
  <si>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</si>
  <si>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</si>
  <si>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</si>
  <si>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</si>
  <si>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</si>
  <si>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</si>
  <si>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</si>
  <si>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</si>
  <si>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</si>
  <si>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</si>
  <si>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</si>
  <si>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</si>
  <si>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</si>
  <si>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</si>
  <si>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</si>
  <si>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</si>
  <si>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</si>
  <si>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</si>
  <si>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</si>
  <si>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</si>
  <si>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</si>
  <si>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</si>
  <si>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</si>
  <si>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</si>
  <si>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</si>
  <si>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</si>
  <si>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</si>
  <si>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</si>
  <si>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</si>
  <si>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</si>
  <si>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</si>
  <si>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</si>
  <si>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</si>
  <si>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</si>
  <si>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</si>
  <si>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</si>
  <si>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</si>
  <si>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</si>
  <si>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</si>
  <si>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</si>
  <si>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</si>
  <si>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</si>
  <si>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</si>
  <si>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</si>
  <si>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</si>
  <si>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</si>
  <si>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</si>
  <si>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</si>
  <si>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</si>
  <si>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</si>
  <si>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</si>
  <si>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</si>
  <si>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</si>
  <si>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</si>
  <si>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</si>
  <si>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</si>
  <si>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</si>
  <si>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</si>
  <si>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</si>
  <si>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</si>
  <si>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</si>
  <si>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</si>
  <si>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</si>
  <si>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</si>
  <si>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</si>
  <si>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</si>
  <si>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</si>
  <si>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</si>
  <si>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</si>
  <si>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</si>
  <si>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</si>
  <si>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</si>
  <si>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</si>
  <si>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</si>
  <si>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</si>
  <si>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</si>
  <si>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</si>
  <si>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</si>
  <si>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</si>
  <si>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</si>
  <si>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</si>
  <si>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</si>
  <si>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</si>
  <si>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</si>
  <si>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</si>
  <si>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</si>
  <si>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</si>
  <si>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</si>
  <si>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</si>
  <si>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</si>
  <si>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</si>
  <si>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</si>
  <si>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</si>
  <si>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</si>
  <si>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</si>
  <si>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</si>
  <si>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</si>
  <si>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</si>
  <si>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</si>
  <si>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</si>
  <si>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</si>
  <si>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</si>
  <si>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</si>
  <si>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</si>
  <si>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</si>
  <si>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</si>
  <si>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</si>
  <si>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</si>
  <si>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</si>
  <si>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</si>
  <si>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</si>
  <si>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</si>
  <si>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</si>
  <si>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</si>
  <si>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</si>
  <si>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</si>
  <si>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</si>
  <si>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</si>
  <si>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</si>
  <si>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</si>
  <si>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</si>
  <si>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</si>
  <si>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</si>
  <si>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</si>
  <si>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</si>
  <si>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</si>
  <si>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</si>
  <si>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</si>
  <si>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</si>
  <si>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</si>
  <si>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</si>
  <si>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</si>
  <si>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</si>
  <si>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</si>
  <si>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</si>
  <si>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</si>
  <si>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</si>
  <si>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</si>
  <si>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</si>
  <si>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</si>
  <si>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</si>
  <si>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</si>
  <si>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</si>
  <si>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</si>
  <si>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</si>
  <si>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</si>
  <si>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</si>
  <si>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</si>
  <si>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</si>
  <si>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</si>
  <si>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</si>
  <si>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</si>
  <si>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</si>
  <si>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</si>
  <si>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</si>
  <si>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</si>
  <si>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</si>
  <si>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</si>
  <si>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</si>
  <si>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</si>
  <si>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</si>
  <si>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</si>
  <si>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</si>
  <si>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</si>
  <si>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</si>
  <si>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</si>
  <si>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</si>
  <si>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</si>
  <si>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</si>
  <si>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</si>
  <si>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</si>
  <si>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</si>
  <si>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</si>
  <si>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</si>
  <si>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</si>
  <si>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</si>
  <si>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</si>
  <si>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</si>
  <si>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</si>
  <si>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</si>
  <si>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</si>
  <si>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</si>
  <si>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</si>
  <si>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</si>
  <si>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</si>
  <si>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</si>
  <si>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</si>
  <si>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</si>
  <si>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</si>
  <si>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</si>
  <si>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</si>
  <si>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</si>
  <si>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</si>
  <si>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</si>
  <si>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</si>
  <si>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</si>
  <si>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</si>
  <si>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</si>
  <si>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</si>
  <si>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</si>
  <si>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</si>
  <si>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</si>
  <si>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</si>
  <si>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</si>
  <si>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</si>
  <si>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</si>
  <si>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</si>
  <si>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</si>
  <si>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</si>
  <si>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</si>
  <si>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</si>
  <si>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</si>
  <si>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</si>
  <si>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</si>
  <si>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</si>
  <si>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</si>
  <si>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</si>
  <si>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</si>
  <si>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</si>
  <si>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</si>
  <si>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</si>
  <si>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</si>
  <si>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</si>
  <si>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</si>
  <si>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</si>
  <si>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</si>
  <si>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</si>
  <si>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</si>
  <si>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</si>
  <si>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</si>
  <si>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</si>
  <si>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</si>
  <si>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</si>
  <si>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</si>
  <si>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</si>
  <si>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</si>
  <si>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</si>
  <si>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</si>
  <si>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</si>
  <si>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</si>
  <si>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</si>
  <si>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</si>
  <si>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</si>
  <si>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</si>
  <si>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</si>
  <si>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</si>
  <si>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</si>
  <si>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</si>
  <si>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</si>
  <si>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</si>
  <si>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</si>
  <si>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</si>
  <si>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</si>
  <si>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</si>
  <si>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</si>
  <si>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</si>
  <si>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</si>
  <si>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</si>
  <si>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</si>
  <si>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</si>
  <si>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</si>
  <si>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</si>
  <si>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</si>
  <si>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</si>
  <si>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</si>
  <si>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</si>
  <si>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</si>
  <si>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</si>
  <si>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</si>
  <si>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</si>
  <si>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</si>
  <si>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</si>
  <si>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</si>
  <si>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</si>
  <si>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</si>
  <si>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</si>
  <si>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</si>
  <si>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</si>
  <si>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</si>
  <si>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</si>
  <si>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</si>
  <si>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</si>
  <si>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</si>
  <si>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</si>
  <si>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</si>
  <si>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</si>
  <si>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</si>
  <si>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</si>
  <si>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</si>
  <si>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</si>
  <si>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</si>
  <si>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</si>
  <si>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</si>
  <si>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</si>
  <si>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</si>
  <si>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</si>
  <si>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</si>
  <si>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</si>
  <si>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</si>
  <si>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</si>
  <si>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</si>
  <si>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</si>
  <si>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</si>
  <si>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</si>
  <si>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</si>
  <si>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</si>
  <si>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</si>
  <si>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</si>
  <si>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</si>
  <si>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</si>
  <si>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</si>
  <si>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</si>
  <si>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</si>
  <si>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</si>
  <si>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</si>
  <si>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</si>
  <si>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</si>
  <si>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</si>
  <si>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</si>
  <si>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</si>
  <si>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</si>
  <si>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</si>
  <si>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</si>
  <si>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</si>
  <si>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</si>
  <si>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</si>
  <si>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</si>
  <si>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</si>
  <si>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</si>
  <si>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</si>
  <si>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</si>
  <si>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</si>
  <si>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</si>
  <si>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</si>
  <si>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</si>
  <si>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</si>
  <si>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</si>
  <si>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</si>
  <si>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</si>
  <si>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</si>
  <si>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</si>
  <si>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</si>
  <si>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</si>
  <si>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</si>
  <si>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</si>
  <si>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</si>
  <si>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</si>
  <si>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</si>
  <si>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</si>
  <si>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</si>
  <si>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</si>
  <si>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</si>
  <si>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</si>
  <si>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</si>
  <si>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</si>
  <si>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</si>
  <si>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</si>
  <si>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</si>
  <si>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</si>
  <si>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</si>
  <si>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</si>
  <si>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</si>
  <si>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</si>
  <si>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</si>
  <si>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</si>
  <si>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</si>
  <si>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</si>
  <si>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</si>
  <si>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</si>
  <si>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</si>
  <si>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</si>
  <si>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</si>
  <si>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</si>
  <si>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</si>
  <si>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</si>
  <si>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</si>
  <si>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</si>
  <si>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</si>
  <si>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</si>
  <si>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</si>
  <si>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</si>
  <si>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</si>
  <si>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</si>
  <si>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</si>
  <si>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</si>
  <si>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</si>
  <si>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</si>
  <si>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</si>
  <si>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</si>
  <si>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</si>
  <si>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</si>
  <si>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</si>
  <si>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</si>
  <si>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</si>
  <si>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</si>
  <si>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</si>
  <si>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</si>
  <si>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</si>
  <si>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</si>
  <si>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</si>
  <si>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</si>
  <si>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</si>
  <si>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</si>
  <si>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</si>
  <si>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</si>
  <si>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</si>
  <si>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</si>
  <si>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</si>
  <si>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</si>
  <si>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</si>
  <si>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</si>
  <si>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</si>
  <si>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</si>
  <si>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</si>
  <si>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</si>
  <si>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</si>
  <si>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</si>
  <si>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</si>
  <si>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</si>
  <si>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</si>
  <si>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</si>
  <si>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</si>
  <si>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</si>
  <si>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</si>
  <si>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</si>
  <si>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</si>
  <si>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</si>
  <si>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</si>
  <si>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</si>
  <si>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</si>
  <si>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</si>
  <si>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</si>
  <si>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</si>
  <si>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</si>
  <si>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</si>
  <si>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</si>
  <si>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</si>
  <si>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</si>
  <si>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</si>
  <si>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</si>
  <si>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</si>
  <si>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</si>
  <si>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</si>
  <si>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</si>
  <si>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</si>
  <si>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</si>
  <si>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</si>
  <si>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</si>
  <si>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</si>
  <si>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</si>
  <si>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</si>
  <si>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</si>
  <si>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</si>
  <si>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</si>
  <si>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</si>
  <si>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</si>
  <si>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</si>
  <si>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</si>
  <si>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</si>
  <si>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</si>
  <si>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</si>
  <si>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</si>
  <si>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</si>
  <si>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</si>
  <si>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</si>
  <si>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</si>
  <si>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</si>
  <si>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</si>
  <si>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</si>
  <si>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</si>
  <si>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</si>
  <si>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</si>
  <si>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</si>
  <si>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</si>
  <si>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</si>
  <si>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</si>
  <si>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</si>
  <si>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</si>
  <si>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</si>
  <si>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</si>
  <si>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</si>
  <si>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</si>
  <si>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</si>
  <si>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</si>
  <si>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</si>
  <si>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</si>
  <si>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</si>
  <si>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</si>
  <si>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</si>
  <si>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</si>
  <si>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</si>
  <si>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</si>
  <si>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</si>
  <si>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</si>
  <si>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</si>
  <si>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</si>
  <si>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</si>
  <si>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</si>
  <si>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</si>
  <si>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</si>
  <si>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</si>
  <si>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</si>
  <si>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</si>
  <si>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</si>
  <si>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</si>
  <si>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</si>
  <si>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</si>
  <si>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</si>
  <si>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</si>
  <si>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</si>
  <si>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</si>
  <si>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</si>
  <si>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</si>
  <si>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</si>
  <si>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</si>
  <si>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</si>
  <si>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</si>
  <si>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</si>
  <si>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</si>
  <si>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</si>
  <si>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</si>
  <si>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</si>
  <si>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</si>
  <si>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</si>
  <si>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</si>
  <si>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</si>
  <si>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</si>
  <si>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</si>
  <si>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</si>
  <si>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</si>
  <si>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</si>
  <si>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</si>
  <si>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</si>
  <si>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</si>
  <si>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</si>
  <si>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</si>
  <si>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</si>
  <si>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</si>
  <si>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</si>
  <si>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</si>
  <si>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</si>
  <si>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</si>
  <si>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</si>
  <si>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</si>
  <si>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</si>
  <si>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</si>
  <si>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</si>
  <si>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</si>
  <si>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</si>
  <si>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</si>
  <si>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</si>
  <si>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</si>
  <si>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</si>
  <si>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</si>
  <si>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</si>
  <si>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</si>
  <si>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</si>
  <si>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</si>
  <si>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</si>
  <si>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</si>
  <si>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</si>
  <si>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</si>
  <si>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</si>
  <si>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</si>
  <si>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</si>
  <si>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</si>
  <si>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</si>
  <si>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</si>
  <si>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</si>
  <si>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</si>
  <si>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</si>
  <si>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</si>
  <si>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</si>
  <si>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</si>
  <si>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</si>
  <si>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</si>
  <si>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</si>
  <si>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</si>
  <si>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</si>
  <si>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</si>
  <si>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</si>
  <si>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</si>
  <si>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</si>
  <si>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</si>
  <si>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</si>
  <si>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</si>
  <si>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</si>
  <si>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</si>
  <si>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</si>
  <si>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</si>
  <si>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</si>
  <si>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</si>
  <si>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</si>
  <si>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</si>
  <si>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</si>
  <si>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</si>
  <si>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</si>
  <si>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</si>
  <si>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</si>
  <si>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</si>
  <si>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</si>
  <si>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</si>
  <si>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</si>
  <si>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</si>
  <si>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</si>
  <si>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</si>
  <si>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</si>
  <si>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</si>
  <si>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</si>
  <si>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</si>
  <si>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</si>
  <si>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</si>
  <si>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</si>
  <si>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</si>
  <si>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</si>
  <si>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</si>
  <si>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</si>
  <si>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</si>
  <si>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</si>
  <si>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</si>
  <si>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</si>
  <si>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</si>
  <si>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</si>
  <si>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</si>
  <si>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</si>
  <si>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</si>
  <si>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</si>
  <si>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</si>
  <si>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</si>
  <si>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</si>
  <si>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</si>
  <si>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</si>
  <si>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</si>
  <si>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</si>
  <si>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</si>
  <si>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</si>
  <si>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</si>
  <si>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</si>
  <si>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</si>
  <si>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</si>
  <si>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</si>
  <si>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</si>
  <si>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</si>
  <si>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</si>
  <si>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</si>
  <si>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</si>
  <si>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</si>
  <si>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</si>
  <si>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</si>
  <si>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</si>
  <si>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</si>
  <si>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</si>
  <si>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</si>
  <si>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</si>
  <si>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</si>
  <si>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</si>
  <si>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</si>
  <si>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</si>
  <si>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</si>
  <si>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</si>
  <si>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</si>
  <si>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</si>
  <si>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</si>
  <si>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</si>
  <si>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</si>
  <si>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</si>
  <si>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</si>
  <si>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</si>
  <si>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</si>
  <si>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</si>
  <si>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</si>
  <si>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</si>
  <si>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</si>
  <si>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</si>
  <si>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</si>
  <si>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</si>
  <si>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</si>
  <si>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</si>
  <si>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</si>
  <si>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</si>
  <si>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</si>
  <si>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</si>
  <si>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</si>
  <si>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</si>
  <si>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</si>
  <si>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</si>
  <si>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</si>
  <si>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</si>
  <si>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</si>
  <si>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</si>
  <si>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</si>
  <si>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</si>
  <si>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</si>
  <si>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</si>
  <si>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</si>
  <si>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</si>
  <si>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</si>
  <si>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</si>
  <si>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</si>
  <si>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</si>
  <si>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</si>
  <si>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</si>
  <si>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</si>
  <si>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</si>
  <si>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</si>
  <si>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</si>
  <si>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</si>
  <si>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</si>
  <si>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</si>
  <si>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</si>
  <si>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</si>
  <si>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</si>
  <si>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</si>
  <si>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</si>
  <si>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</si>
  <si>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</si>
  <si>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</si>
  <si>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</si>
  <si>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</si>
  <si>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</si>
  <si>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</si>
  <si>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</si>
  <si>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</si>
  <si>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</si>
  <si>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</si>
  <si>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</si>
  <si>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</si>
  <si>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</si>
  <si>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</si>
  <si>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</si>
  <si>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</si>
  <si>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</si>
  <si>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</si>
  <si>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</si>
  <si>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</si>
  <si>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</si>
  <si>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</si>
  <si>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</si>
  <si>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</si>
  <si>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</si>
  <si>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</si>
  <si>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</si>
  <si>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</si>
  <si>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</si>
  <si>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</si>
  <si>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</si>
  <si>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</si>
  <si>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</si>
  <si>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</si>
  <si>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</si>
  <si>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</si>
  <si>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</si>
  <si>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</si>
  <si>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</si>
  <si>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</si>
  <si>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</si>
  <si>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</si>
  <si>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</si>
  <si>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</si>
  <si>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</si>
  <si>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</si>
  <si>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</si>
  <si>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</si>
  <si>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</si>
  <si>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</si>
  <si>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</si>
  <si>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</si>
  <si>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</si>
  <si>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</si>
  <si>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</si>
  <si>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</si>
  <si>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</si>
  <si>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</si>
  <si>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</si>
  <si>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</si>
  <si>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</si>
  <si>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</si>
  <si>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</si>
  <si>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</si>
  <si>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</si>
  <si>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</si>
  <si>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</si>
  <si>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</si>
  <si>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</si>
  <si>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</si>
  <si>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</si>
  <si>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</si>
  <si>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</si>
  <si>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</si>
  <si>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</si>
  <si>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</si>
  <si>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</si>
  <si>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</si>
  <si>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</si>
  <si>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</si>
  <si>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</si>
  <si>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</si>
  <si>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</si>
  <si>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</si>
  <si>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</si>
  <si>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</si>
  <si>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</si>
  <si>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</si>
  <si>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</si>
  <si>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</si>
  <si>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</si>
  <si>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</si>
  <si>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</si>
  <si>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</si>
  <si>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</si>
  <si>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</si>
  <si>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</si>
  <si>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</si>
  <si>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</si>
  <si>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</si>
  <si>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</si>
  <si>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</si>
  <si>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</si>
  <si>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</si>
  <si>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</si>
  <si>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</si>
  <si>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</si>
  <si>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</si>
  <si>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</si>
  <si>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</si>
  <si>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</si>
  <si>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</si>
  <si>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</si>
  <si>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</si>
  <si>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</si>
  <si>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</si>
  <si>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</si>
  <si>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</si>
  <si>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</si>
  <si>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</si>
  <si>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</si>
  <si>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</si>
  <si>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</si>
  <si>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</si>
  <si>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</si>
  <si>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</si>
  <si>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</si>
  <si>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</si>
  <si>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</si>
  <si>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</si>
  <si>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</si>
  <si>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</si>
  <si>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</si>
  <si>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</si>
  <si>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</si>
  <si>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</si>
  <si>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</si>
  <si>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</si>
  <si>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</si>
  <si>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</si>
  <si>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</si>
  <si>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</si>
  <si>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</si>
  <si>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</si>
  <si>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</si>
  <si>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</si>
  <si>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</si>
  <si>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</si>
  <si>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</si>
  <si>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</si>
  <si>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</si>
  <si>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</si>
  <si>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</si>
  <si>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</si>
  <si>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</si>
  <si>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</si>
  <si>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</si>
  <si>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</si>
  <si>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</si>
  <si>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</si>
  <si>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</si>
  <si>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</si>
  <si>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</si>
  <si>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</si>
  <si>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</si>
  <si>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</si>
  <si>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</si>
  <si>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</si>
  <si>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</si>
  <si>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</si>
  <si>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</si>
  <si>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</si>
  <si>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</si>
  <si>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</si>
  <si>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</si>
  <si>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</si>
  <si>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</si>
  <si>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</si>
  <si>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</si>
  <si>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</si>
  <si>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</si>
  <si>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</si>
  <si>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</si>
  <si>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</si>
  <si>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</si>
  <si>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</si>
  <si>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</si>
  <si>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</si>
  <si>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</si>
  <si>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</si>
  <si>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</si>
  <si>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</si>
  <si>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</si>
  <si>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</si>
  <si>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</si>
  <si>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</si>
  <si>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</si>
  <si>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</si>
  <si>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</si>
  <si>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</si>
  <si>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</si>
  <si>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</si>
  <si>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</si>
  <si>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</si>
  <si>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</si>
  <si>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</si>
  <si>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</si>
  <si>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</si>
  <si>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</si>
  <si>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</si>
  <si>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</si>
  <si>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</si>
  <si>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</si>
  <si>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</si>
  <si>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</si>
  <si>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</si>
  <si>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</si>
  <si>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</si>
  <si>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</si>
  <si>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</si>
  <si>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</si>
  <si>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</si>
  <si>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</si>
  <si>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</si>
  <si>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</si>
  <si>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</si>
  <si>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</si>
  <si>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</si>
  <si>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</si>
  <si>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</si>
  <si>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</si>
  <si>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</si>
  <si>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</si>
  <si>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</si>
  <si>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</si>
  <si>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</si>
  <si>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</si>
  <si>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</si>
  <si>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</si>
  <si>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</si>
  <si>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</si>
  <si>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</si>
  <si>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</si>
  <si>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</si>
  <si>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</si>
  <si>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</si>
  <si>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</si>
  <si>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</si>
  <si>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</si>
  <si>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</si>
  <si>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</si>
  <si>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</si>
  <si>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</si>
  <si>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</si>
  <si>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</si>
  <si>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</si>
  <si>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</si>
  <si>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</si>
  <si>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</si>
  <si>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</si>
  <si>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</si>
  <si>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</si>
  <si>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</si>
  <si>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</si>
  <si>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</si>
  <si>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</si>
  <si>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</si>
  <si>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</si>
  <si>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</si>
  <si>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</si>
  <si>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</si>
  <si>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</si>
  <si>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</si>
  <si>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</si>
  <si>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</si>
  <si>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</si>
  <si>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</si>
  <si>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</si>
  <si>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</si>
  <si>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</si>
  <si>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</si>
  <si>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</si>
  <si>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</si>
  <si>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</si>
  <si>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</si>
  <si>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</si>
  <si>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</si>
  <si>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</si>
  <si>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</si>
  <si>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</si>
  <si>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</si>
  <si>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</si>
  <si>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</si>
  <si>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</si>
  <si>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</si>
  <si>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</si>
  <si>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</si>
  <si>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</si>
  <si>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</si>
  <si>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</si>
  <si>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</si>
  <si>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</si>
  <si>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</si>
  <si>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</si>
  <si>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</si>
  <si>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</si>
  <si>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</si>
  <si>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</si>
  <si>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</si>
  <si>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</si>
  <si>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</si>
  <si>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</si>
  <si>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</si>
  <si>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</si>
  <si>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</si>
  <si>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</si>
  <si>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</si>
  <si>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</si>
  <si>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</si>
  <si>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</si>
  <si>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</si>
  <si>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</si>
  <si>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</si>
  <si>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</si>
  <si>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</si>
  <si>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</si>
  <si>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</si>
  <si>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</si>
  <si>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</si>
  <si>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</si>
  <si>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</si>
  <si>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</si>
  <si>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</si>
  <si>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</si>
  <si>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</si>
  <si>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</si>
  <si>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</si>
  <si>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</si>
  <si>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</si>
  <si>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</si>
  <si>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</si>
  <si>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</si>
  <si>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</si>
  <si>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</si>
  <si>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</si>
  <si>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</si>
  <si>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</si>
  <si>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</si>
  <si>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</si>
  <si>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</si>
  <si>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</si>
  <si>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</si>
  <si>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</si>
  <si>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</si>
  <si>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</si>
  <si>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</si>
  <si>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</si>
  <si>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</si>
  <si>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</si>
  <si>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</si>
  <si>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</si>
  <si>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</si>
  <si>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</si>
  <si>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</si>
  <si>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</si>
  <si>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</si>
  <si>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</si>
  <si>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</si>
  <si>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</si>
  <si>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</si>
  <si>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</si>
  <si>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</si>
  <si>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</si>
  <si>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</si>
  <si>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</si>
  <si>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</si>
  <si>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</si>
  <si>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</si>
  <si>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</si>
  <si>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</si>
  <si>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</si>
  <si>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</si>
  <si>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</si>
  <si>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</si>
  <si>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</si>
  <si>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</si>
  <si>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</si>
  <si>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</si>
  <si>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</si>
  <si>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</si>
  <si>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</si>
  <si>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</si>
  <si>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</si>
  <si>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</si>
  <si>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</si>
  <si>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</si>
  <si>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</si>
  <si>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</si>
  <si>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</si>
  <si>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</si>
  <si>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</si>
  <si>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</si>
  <si>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</si>
  <si>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</si>
  <si>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</si>
  <si>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</si>
  <si>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</si>
  <si>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</si>
  <si>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</si>
  <si>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</si>
  <si>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</si>
  <si>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</si>
  <si>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</si>
  <si>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</si>
  <si>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</si>
  <si>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</si>
  <si>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</si>
  <si>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</si>
  <si>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</si>
  <si>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</si>
  <si>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</si>
  <si>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</si>
  <si>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</si>
  <si>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</si>
  <si>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</si>
  <si>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</si>
  <si>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</si>
  <si>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</si>
  <si>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</si>
  <si>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</si>
  <si>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</si>
  <si>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</si>
  <si>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</si>
  <si>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</si>
  <si>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</si>
  <si>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</si>
  <si>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</si>
  <si>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</si>
  <si>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</si>
  <si>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</si>
  <si>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</si>
  <si>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</si>
  <si>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</si>
  <si>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</si>
  <si>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</si>
  <si>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</si>
  <si>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</si>
  <si>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</si>
  <si>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</si>
  <si>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</si>
  <si>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</si>
  <si>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</si>
  <si>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</si>
  <si>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</si>
  <si>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</si>
  <si>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</si>
  <si>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</si>
  <si>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</si>
  <si>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</si>
  <si>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</si>
  <si>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</si>
  <si>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</si>
  <si>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</si>
  <si>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</si>
  <si>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</si>
  <si>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</si>
  <si>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</si>
  <si>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</si>
  <si>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</si>
  <si>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</si>
  <si>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</si>
  <si>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</si>
  <si>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</si>
  <si>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</si>
  <si>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</si>
  <si>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</si>
  <si>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</si>
  <si>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</si>
  <si>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</si>
  <si>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</si>
  <si>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</si>
  <si>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</si>
  <si>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</si>
  <si>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</si>
  <si>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</si>
  <si>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</si>
  <si>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</si>
  <si>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</si>
  <si>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</si>
  <si>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</si>
  <si>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</si>
  <si>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</si>
  <si>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</si>
  <si>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</si>
  <si>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</si>
  <si>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</si>
  <si>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</si>
  <si>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</si>
  <si>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</si>
  <si>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</si>
  <si>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</si>
  <si>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</si>
  <si>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</si>
  <si>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</si>
  <si>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</si>
  <si>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</si>
  <si>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</si>
  <si>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</si>
  <si>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</si>
  <si>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</si>
  <si>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</si>
  <si>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</si>
  <si>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</si>
  <si>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</si>
  <si>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</si>
  <si>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</si>
  <si>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</si>
  <si>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</si>
  <si>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</si>
  <si>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</si>
  <si>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</si>
  <si>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</si>
  <si>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</si>
  <si>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</si>
  <si>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</si>
  <si>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</si>
  <si>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</si>
  <si>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</si>
  <si>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</si>
  <si>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</si>
  <si>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</si>
  <si>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</si>
  <si>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</si>
  <si>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</si>
  <si>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</si>
  <si>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</si>
  <si>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</si>
  <si>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</si>
  <si>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</si>
  <si>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</si>
  <si>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</si>
  <si>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</si>
  <si>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</si>
  <si>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</si>
  <si>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</si>
  <si>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</si>
  <si>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</si>
  <si>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</si>
  <si>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</si>
  <si>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</si>
  <si>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</si>
  <si>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</si>
  <si>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</si>
  <si>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</si>
  <si>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</si>
  <si>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</si>
  <si>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</si>
  <si>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</si>
  <si>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</si>
  <si>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</si>
  <si>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</si>
  <si>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</si>
  <si>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</si>
  <si>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</si>
  <si>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</si>
  <si>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</si>
  <si>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</si>
  <si>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</si>
  <si>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</si>
  <si>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</si>
  <si>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</si>
  <si>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</si>
  <si>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</si>
  <si>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</si>
  <si>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</si>
  <si>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</si>
  <si>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</si>
  <si>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</si>
  <si>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</si>
  <si>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</si>
  <si>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</si>
  <si>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</si>
  <si>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</si>
  <si>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</si>
  <si>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</si>
  <si>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</si>
  <si>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</si>
  <si>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</si>
  <si>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</si>
  <si>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</si>
  <si>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</si>
  <si>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</si>
  <si>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</si>
  <si>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</si>
  <si>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</si>
  <si>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</si>
  <si>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</si>
  <si>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</si>
  <si>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</si>
  <si>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</si>
  <si>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</si>
  <si>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</si>
  <si>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</si>
  <si>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</si>
  <si>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</si>
  <si>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</si>
  <si>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</si>
  <si>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</si>
  <si>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</si>
  <si>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</si>
  <si>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</si>
  <si>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</si>
  <si>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</si>
  <si>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</si>
  <si>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</si>
  <si>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</si>
  <si>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</si>
  <si>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</si>
  <si>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</si>
  <si>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</si>
  <si>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</si>
  <si>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</si>
  <si>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</si>
  <si>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</si>
  <si>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</si>
  <si>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</si>
  <si>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</si>
  <si>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</si>
  <si>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</si>
  <si>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</si>
  <si>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</si>
  <si>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</si>
  <si>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</si>
  <si>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</si>
  <si>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</si>
  <si>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</si>
  <si>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</si>
  <si>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</si>
  <si>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</si>
  <si>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</si>
  <si>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</si>
  <si>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</si>
  <si>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</si>
  <si>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</si>
  <si>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</si>
  <si>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</si>
  <si>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</si>
  <si>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</si>
  <si>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</si>
  <si>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</si>
  <si>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</si>
  <si>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</si>
  <si>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</si>
  <si>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</si>
  <si>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</si>
  <si>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</si>
  <si>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</si>
  <si>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</si>
  <si>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</si>
  <si>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</si>
  <si>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</si>
  <si>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</si>
  <si>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</si>
  <si>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</si>
  <si>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</si>
  <si>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</si>
  <si>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</si>
  <si>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</si>
  <si>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</si>
  <si>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</si>
  <si>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</si>
  <si>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</si>
  <si>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</si>
  <si>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</si>
  <si>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</si>
  <si>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</si>
  <si>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</si>
  <si>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</si>
  <si>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</si>
  <si>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</si>
  <si>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</si>
  <si>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</si>
  <si>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</si>
  <si>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</si>
  <si>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</si>
  <si>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</si>
  <si>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</si>
  <si>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</si>
  <si>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</si>
  <si>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</si>
  <si>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</si>
  <si>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</si>
  <si>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</si>
  <si>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</si>
  <si>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</si>
  <si>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</si>
  <si>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</si>
  <si>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</si>
  <si>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</si>
  <si>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</si>
  <si>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</si>
  <si>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</si>
  <si>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</si>
  <si>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</si>
  <si>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</si>
  <si>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</si>
  <si>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</si>
  <si>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</si>
  <si>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</si>
  <si>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</si>
  <si>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</si>
  <si>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</si>
  <si>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</si>
  <si>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</si>
  <si>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</si>
  <si>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</si>
  <si>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</si>
  <si>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</si>
  <si>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</si>
  <si>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</si>
  <si>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</si>
  <si>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</si>
  <si>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</si>
  <si>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</si>
  <si>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</si>
  <si>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</si>
  <si>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</si>
  <si>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</si>
  <si>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</si>
  <si>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</si>
  <si>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</si>
  <si>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</si>
  <si>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</si>
  <si>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</si>
  <si>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</si>
  <si>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</si>
  <si>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</si>
  <si>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</si>
  <si>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</si>
  <si>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</si>
  <si>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</si>
  <si>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</si>
  <si>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</si>
  <si>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</si>
  <si>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</si>
  <si>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</si>
  <si>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</si>
  <si>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</si>
  <si>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</si>
  <si>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</si>
  <si>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</si>
  <si>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</si>
  <si>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</si>
  <si>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</si>
  <si>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</si>
  <si>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</si>
  <si>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</si>
  <si>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</si>
  <si>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</si>
  <si>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</si>
  <si>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</si>
  <si>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</si>
  <si>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</si>
  <si>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</si>
  <si>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</si>
  <si>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</si>
  <si>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</si>
  <si>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</si>
  <si>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</si>
  <si>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</si>
  <si>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</si>
  <si>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</si>
  <si>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</si>
  <si>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</si>
  <si>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</si>
  <si>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</si>
  <si>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</si>
  <si>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</si>
  <si>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</si>
  <si>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</si>
  <si>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</si>
  <si>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</si>
  <si>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</si>
  <si>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</si>
  <si>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</si>
  <si>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</si>
  <si>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</si>
  <si>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</si>
  <si>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</si>
  <si>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</si>
  <si>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</si>
  <si>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</si>
  <si>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</si>
  <si>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</si>
  <si>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</si>
  <si>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</si>
  <si>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</si>
  <si>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</si>
  <si>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</si>
  <si>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</si>
  <si>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</si>
  <si>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</si>
  <si>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</si>
  <si>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</si>
  <si>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</si>
  <si>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</si>
  <si>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</si>
  <si>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</si>
  <si>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</si>
  <si>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</si>
  <si>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</si>
  <si>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</si>
  <si>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</si>
  <si>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</si>
  <si>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</si>
  <si>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</si>
  <si>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</si>
  <si>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</si>
  <si>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</si>
  <si>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</si>
  <si>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</si>
  <si>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</si>
  <si>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</si>
  <si>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</si>
  <si>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</si>
  <si>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</si>
  <si>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</si>
  <si>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</si>
  <si>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</si>
  <si>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</si>
  <si>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</si>
  <si>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</si>
  <si>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</si>
  <si>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</si>
  <si>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</si>
  <si>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</si>
  <si>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</si>
  <si>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</si>
  <si>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</si>
  <si>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</si>
  <si>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</si>
  <si>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</si>
  <si>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</si>
  <si>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</si>
  <si>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</si>
  <si>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</si>
  <si>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</si>
  <si>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</si>
  <si>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</si>
  <si>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</si>
  <si>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</si>
  <si>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</si>
  <si>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</si>
  <si>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</si>
  <si>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</si>
  <si>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</si>
  <si>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</si>
  <si>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</si>
  <si>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</si>
  <si>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</si>
  <si>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</si>
  <si>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</si>
  <si>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</si>
  <si>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</si>
  <si>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</si>
  <si>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</si>
  <si>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</si>
  <si>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</si>
  <si>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</si>
  <si>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</si>
  <si>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</si>
  <si>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</si>
  <si>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</si>
  <si>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</si>
  <si>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</si>
  <si>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</si>
  <si>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</si>
  <si>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</si>
  <si>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</si>
  <si>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</si>
  <si>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</si>
  <si>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</si>
  <si>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</si>
  <si>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</si>
  <si>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</si>
  <si>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</si>
  <si>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</si>
  <si>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</si>
  <si>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</si>
  <si>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</si>
  <si>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</si>
  <si>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</si>
  <si>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</si>
  <si>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</si>
  <si>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</si>
  <si>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</si>
  <si>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</si>
  <si>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</si>
  <si>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</si>
  <si>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</si>
  <si>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</si>
  <si>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</si>
  <si>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</si>
  <si>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</si>
  <si>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</si>
  <si>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</si>
  <si>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</si>
  <si>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</si>
  <si>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</si>
  <si>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</si>
  <si>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</si>
  <si>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</si>
  <si>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</si>
  <si>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</si>
  <si>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</si>
  <si>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</si>
  <si>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</si>
  <si>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</si>
  <si>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</si>
  <si>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</si>
  <si>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</si>
  <si>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</si>
  <si>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</si>
  <si>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</si>
  <si>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</si>
  <si>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</si>
  <si>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</si>
  <si>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</si>
  <si>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</si>
  <si>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</si>
  <si>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</si>
  <si>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</si>
  <si>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</si>
  <si>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</si>
  <si>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</si>
  <si>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</si>
  <si>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</si>
  <si>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</si>
  <si>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</si>
  <si>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</si>
  <si>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</si>
  <si>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</si>
  <si>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</si>
  <si>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</si>
  <si>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</si>
  <si>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</si>
  <si>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</si>
  <si>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</si>
  <si>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</si>
  <si>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</si>
  <si>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</si>
  <si>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</si>
  <si>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</si>
  <si>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</si>
  <si>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</si>
  <si>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</si>
  <si>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</si>
  <si>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</si>
  <si>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</si>
  <si>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</si>
  <si>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</si>
  <si>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</si>
  <si>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</si>
  <si>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</si>
  <si>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</si>
  <si>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</si>
  <si>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</si>
  <si>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</si>
  <si>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</si>
  <si>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</si>
  <si>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</si>
  <si>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</si>
  <si>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</si>
  <si>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</si>
  <si>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</si>
  <si>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</si>
  <si>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</si>
  <si>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</si>
  <si>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</si>
  <si>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</si>
  <si>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</si>
  <si>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</si>
  <si>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</si>
  <si>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</si>
  <si>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</si>
  <si>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</si>
  <si>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</si>
  <si>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</si>
  <si>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</si>
  <si>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</si>
  <si>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</si>
  <si>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</si>
  <si>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</si>
  <si>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</si>
  <si>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</si>
  <si>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</si>
  <si>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</si>
  <si>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</si>
  <si>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</si>
  <si>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</si>
  <si>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</si>
  <si>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</si>
  <si>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</si>
  <si>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</si>
  <si>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</si>
  <si>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</si>
  <si>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</si>
  <si>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</si>
  <si>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</si>
  <si>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</si>
  <si>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</si>
  <si>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</si>
  <si>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</si>
  <si>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</si>
  <si>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</si>
  <si>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</si>
  <si>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</si>
  <si>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</si>
  <si>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</si>
  <si>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</si>
  <si>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</si>
  <si>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</si>
  <si>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</si>
  <si>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</si>
  <si>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</si>
  <si>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</si>
  <si>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</si>
  <si>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</si>
  <si>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</si>
  <si>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</si>
  <si>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</si>
  <si>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</si>
  <si>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</si>
  <si>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</si>
  <si>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</si>
  <si>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</si>
  <si>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</si>
  <si>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</si>
  <si>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</si>
  <si>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</si>
  <si>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</si>
  <si>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</si>
  <si>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</si>
  <si>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</si>
  <si>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</si>
  <si>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</si>
  <si>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</si>
  <si>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</si>
  <si>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</si>
  <si>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</si>
  <si>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</si>
  <si>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</si>
  <si>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</si>
  <si>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</si>
  <si>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</si>
  <si>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</si>
  <si>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</si>
  <si>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</si>
  <si>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</si>
  <si>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</si>
  <si>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</si>
  <si>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</si>
  <si>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</si>
  <si>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</si>
  <si>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</si>
  <si>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</si>
  <si>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</si>
  <si>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</si>
  <si>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</si>
  <si>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</si>
  <si>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</si>
  <si>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</si>
  <si>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</si>
  <si>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</si>
  <si>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</si>
  <si>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</si>
  <si>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</si>
  <si>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</si>
  <si>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</si>
  <si>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</si>
  <si>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</si>
  <si>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</si>
  <si>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</si>
  <si>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</si>
  <si>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</si>
  <si>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</si>
  <si>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</si>
  <si>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</si>
  <si>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</si>
  <si>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</si>
  <si>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</si>
  <si>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</si>
  <si>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</si>
  <si>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</si>
  <si>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</si>
  <si>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</si>
  <si>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</si>
  <si>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</si>
  <si>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</si>
  <si>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</si>
  <si>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</si>
  <si>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</si>
  <si>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</si>
  <si>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</si>
  <si>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</si>
  <si>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</si>
  <si>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</si>
  <si>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</si>
  <si>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</si>
  <si>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</si>
  <si>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</si>
  <si>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</si>
  <si>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</si>
  <si>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</si>
  <si>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</si>
  <si>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</si>
  <si>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</si>
  <si>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</si>
  <si>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</si>
  <si>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</si>
  <si>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</si>
  <si>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</si>
  <si>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</si>
  <si>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</si>
  <si>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</si>
  <si>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</si>
  <si>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</si>
  <si>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</si>
  <si>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</si>
  <si>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</si>
  <si>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</si>
  <si>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</si>
  <si>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</si>
  <si>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</si>
  <si>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</si>
  <si>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</si>
  <si>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</si>
  <si>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</si>
  <si>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</si>
  <si>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</si>
  <si>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</si>
  <si>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</si>
  <si>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</si>
  <si>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</si>
  <si>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</si>
  <si>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</si>
  <si>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</si>
  <si>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</si>
  <si>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</si>
  <si>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</si>
  <si>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</si>
  <si>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</si>
  <si>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</si>
  <si>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</si>
  <si>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</si>
  <si>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</si>
  <si>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</si>
  <si>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</si>
  <si>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</si>
  <si>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</si>
  <si>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</si>
  <si>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</si>
  <si>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</si>
  <si>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</si>
  <si>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</si>
  <si>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</si>
  <si>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</si>
  <si>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</si>
  <si>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</si>
  <si>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</si>
  <si>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</si>
  <si>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</si>
  <si>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</si>
  <si>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</si>
  <si>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</si>
  <si>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</si>
  <si>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</si>
  <si>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</si>
  <si>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</si>
  <si>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</si>
  <si>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</si>
  <si>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</si>
  <si>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</si>
  <si>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</si>
  <si>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</si>
  <si>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</si>
  <si>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</si>
  <si>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</si>
  <si>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</si>
  <si>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</si>
  <si>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</si>
  <si>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</si>
  <si>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</si>
  <si>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</si>
  <si>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</si>
  <si>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</si>
  <si>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</si>
  <si>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</si>
  <si>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</si>
  <si>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</si>
  <si>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</si>
  <si>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</si>
  <si>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</si>
  <si>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</si>
  <si>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</si>
  <si>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</si>
  <si>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</si>
  <si>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</si>
  <si>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</si>
  <si>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</si>
  <si>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</si>
  <si>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</si>
  <si>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</si>
  <si>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</si>
  <si>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</si>
  <si>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</si>
  <si>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</si>
  <si>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</si>
  <si>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</si>
  <si>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</si>
  <si>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</si>
  <si>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</si>
  <si>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</si>
  <si>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</si>
  <si>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</si>
  <si>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</si>
  <si>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</si>
  <si>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</si>
  <si>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</si>
  <si>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</si>
  <si>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</si>
  <si>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</si>
  <si>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</si>
  <si>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</si>
  <si>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</si>
  <si>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</si>
  <si>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</si>
  <si>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</si>
  <si>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</si>
  <si>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</si>
  <si>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</si>
  <si>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</si>
  <si>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</si>
  <si>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</si>
  <si>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</si>
  <si>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</si>
  <si>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</si>
  <si>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</si>
  <si>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</si>
  <si>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</si>
  <si>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</si>
  <si>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</si>
  <si>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</si>
  <si>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</si>
  <si>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</si>
  <si>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</si>
  <si>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</si>
  <si>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</si>
  <si>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</si>
  <si>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</si>
  <si>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</si>
  <si>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</si>
  <si>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</si>
  <si>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</si>
  <si>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</si>
  <si>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</si>
  <si>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</si>
  <si>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</si>
  <si>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</si>
  <si>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</si>
  <si>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</si>
  <si>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</si>
  <si>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</si>
  <si>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</si>
  <si>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</si>
  <si>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</si>
  <si>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</si>
  <si>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</si>
  <si>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</si>
  <si>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</si>
  <si>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</si>
  <si>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</si>
  <si>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</si>
  <si>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</si>
  <si>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</si>
  <si>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</si>
  <si>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</si>
  <si>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</si>
  <si>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</si>
  <si>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</si>
  <si>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</si>
  <si>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</si>
  <si>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</si>
  <si>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</si>
  <si>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</si>
  <si>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</si>
  <si>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</si>
  <si>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</si>
  <si>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</si>
  <si>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</si>
  <si>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</si>
  <si>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</si>
  <si>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</si>
  <si>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</si>
  <si>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</si>
  <si>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</si>
  <si>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</si>
  <si>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</si>
  <si>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</si>
  <si>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</si>
  <si>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</si>
  <si>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</si>
  <si>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</si>
  <si>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</si>
  <si>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</si>
  <si>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</si>
  <si>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</si>
  <si>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</si>
  <si>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</si>
  <si>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</si>
  <si>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</si>
  <si>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</si>
  <si>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</si>
  <si>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</si>
  <si>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</si>
  <si>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</si>
  <si>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</si>
  <si>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</si>
  <si>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</si>
  <si>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</si>
  <si>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</si>
  <si>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</si>
  <si>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</si>
  <si>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</si>
  <si>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</si>
  <si>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</si>
  <si>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</si>
  <si>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</si>
  <si>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</si>
  <si>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</si>
  <si>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</si>
  <si>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</si>
  <si>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</si>
  <si>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</si>
  <si>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</si>
  <si>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</si>
  <si>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</si>
  <si>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</si>
  <si>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</si>
  <si>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</si>
  <si>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</si>
  <si>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</si>
  <si>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</si>
  <si>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</si>
  <si>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</si>
  <si>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</si>
  <si>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</si>
  <si>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</si>
  <si>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</si>
  <si>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</si>
  <si>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</si>
  <si>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</si>
  <si>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</si>
  <si>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</si>
  <si>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</si>
  <si>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</si>
  <si>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</si>
  <si>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</si>
  <si>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</si>
  <si>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</si>
  <si>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</si>
  <si>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</si>
  <si>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</si>
  <si>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</si>
  <si>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</si>
  <si>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</si>
  <si>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</si>
  <si>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</si>
  <si>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</si>
  <si>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</si>
  <si>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</si>
  <si>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</si>
  <si>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</si>
  <si>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</si>
  <si>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</si>
  <si>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</si>
  <si>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</si>
  <si>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</si>
  <si>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</si>
  <si>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</si>
  <si>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</si>
  <si>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</si>
  <si>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</si>
  <si>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</si>
  <si>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</si>
  <si>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</si>
  <si>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</si>
  <si>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</si>
  <si>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</si>
  <si>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</si>
  <si>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</si>
  <si>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</si>
  <si>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</si>
  <si>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</si>
  <si>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</si>
  <si>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</si>
  <si>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</si>
  <si>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</si>
  <si>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</si>
  <si>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</si>
  <si>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</si>
  <si>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</si>
  <si>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</si>
  <si>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</si>
  <si>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</si>
  <si>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</si>
  <si>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</si>
  <si>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</si>
  <si>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</si>
  <si>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</si>
  <si>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</si>
  <si>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</si>
  <si>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</si>
  <si>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</si>
  <si>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</si>
  <si>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</si>
  <si>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</si>
  <si>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</si>
  <si>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</si>
  <si>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</si>
  <si>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</si>
  <si>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</si>
  <si>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</si>
  <si>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</si>
  <si>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</si>
  <si>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</si>
  <si>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</si>
  <si>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</si>
  <si>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</si>
  <si>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</si>
  <si>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</si>
  <si>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</si>
  <si>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</si>
  <si>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</si>
  <si>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</si>
  <si>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</si>
  <si>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</si>
  <si>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</si>
  <si>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</si>
  <si>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</si>
  <si>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</si>
  <si>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</si>
  <si>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</si>
  <si>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</si>
  <si>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</si>
  <si>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</si>
  <si>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</si>
  <si>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</si>
  <si>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</si>
  <si>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</si>
  <si>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</si>
  <si>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</si>
  <si>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</si>
  <si>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</si>
  <si>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</si>
  <si>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</si>
  <si>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</si>
  <si>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</si>
  <si>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</si>
  <si>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</si>
  <si>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</si>
  <si>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</si>
  <si>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</si>
  <si>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</si>
  <si>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</si>
  <si>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</si>
  <si>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</si>
  <si>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</si>
  <si>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</si>
  <si>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</si>
  <si>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</si>
  <si>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</si>
  <si>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</si>
  <si>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</si>
  <si>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</si>
  <si>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</si>
  <si>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</si>
  <si>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</si>
  <si>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</si>
  <si>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</si>
  <si>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</si>
  <si>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</si>
  <si>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</si>
  <si>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</si>
  <si>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</si>
  <si>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</si>
  <si>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</si>
  <si>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</si>
  <si>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</si>
  <si>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</si>
  <si>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</si>
  <si>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</si>
  <si>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</si>
  <si>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</si>
  <si>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</si>
  <si>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</si>
  <si>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</si>
  <si>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</si>
  <si>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</si>
  <si>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</si>
  <si>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</si>
  <si>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</si>
  <si>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</si>
  <si>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</si>
  <si>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</si>
  <si>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</si>
  <si>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</si>
  <si>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</si>
  <si>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</si>
  <si>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</si>
  <si>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</si>
  <si>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</si>
  <si>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</si>
  <si>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</si>
  <si>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</si>
  <si>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</si>
  <si>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</si>
  <si>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</si>
  <si>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</si>
  <si>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</si>
  <si>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</si>
  <si>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</si>
  <si>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</si>
  <si>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</si>
  <si>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</si>
  <si>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</si>
  <si>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</si>
  <si>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</si>
  <si>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</si>
  <si>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</si>
  <si>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</si>
  <si>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</si>
  <si>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</si>
  <si>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</si>
  <si>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</si>
  <si>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</si>
  <si>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</si>
  <si>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</si>
  <si>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</si>
  <si>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</si>
  <si>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</si>
  <si>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</si>
  <si>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</si>
  <si>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</si>
  <si>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</si>
  <si>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</si>
  <si>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</si>
  <si>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</si>
  <si>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</si>
  <si>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</si>
  <si>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</si>
  <si>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</si>
  <si>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</si>
  <si>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</si>
  <si>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</si>
  <si>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</si>
  <si>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</si>
  <si>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</si>
  <si>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</si>
  <si>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</si>
  <si>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</si>
  <si>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</si>
  <si>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</si>
  <si>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</si>
  <si>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</si>
  <si>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</si>
  <si>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</si>
  <si>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</si>
  <si>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</si>
  <si>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</si>
  <si>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</si>
  <si>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</si>
  <si>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</si>
  <si>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</si>
  <si>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</si>
  <si>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</si>
  <si>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</si>
  <si>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</si>
  <si>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</si>
  <si>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</si>
  <si>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</si>
  <si>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</si>
  <si>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</si>
  <si>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</si>
  <si>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</si>
  <si>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</si>
  <si>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</si>
  <si>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</si>
  <si>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</si>
  <si>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</si>
  <si>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</si>
  <si>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</si>
  <si>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</si>
  <si>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</si>
  <si>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</si>
  <si>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</si>
  <si>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</si>
  <si>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</si>
  <si>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</si>
  <si>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</si>
  <si>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</si>
  <si>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</si>
  <si>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</si>
  <si>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</si>
  <si>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</si>
  <si>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</si>
  <si>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</si>
  <si>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</si>
  <si>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</si>
  <si>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</si>
  <si>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</si>
  <si>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</si>
  <si>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</si>
  <si>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</si>
  <si>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</si>
  <si>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</si>
  <si>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</si>
  <si>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</si>
  <si>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</si>
  <si>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</si>
  <si>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</si>
  <si>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</si>
  <si>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</si>
  <si>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</si>
  <si>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</si>
  <si>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</si>
  <si>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</si>
  <si>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</si>
  <si>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</si>
  <si>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</si>
  <si>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</si>
  <si>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</si>
  <si>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</si>
  <si>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</si>
  <si>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</si>
  <si>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</si>
  <si>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</si>
  <si>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</si>
  <si>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</si>
  <si>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</si>
  <si>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</si>
  <si>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</si>
  <si>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</si>
  <si>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</si>
  <si>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</si>
  <si>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</si>
  <si>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</si>
  <si>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</si>
  <si>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</si>
  <si>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</si>
  <si>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</si>
  <si>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</si>
  <si>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</si>
  <si>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</si>
  <si>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</si>
  <si>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</si>
  <si>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</si>
  <si>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</si>
  <si>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</si>
  <si>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</si>
  <si>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</si>
  <si>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</si>
  <si>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</si>
  <si>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</si>
  <si>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</si>
  <si>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</si>
  <si>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</si>
  <si>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</si>
  <si>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</si>
  <si>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</si>
  <si>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</si>
  <si>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</si>
  <si>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</si>
  <si>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</si>
  <si>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</si>
  <si>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</si>
  <si>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</si>
  <si>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</si>
  <si>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</si>
  <si>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</si>
  <si>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</si>
  <si>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</si>
  <si>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</si>
  <si>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</si>
  <si>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</si>
  <si>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</si>
  <si>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</si>
  <si>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</si>
  <si>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</si>
  <si>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</si>
  <si>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</si>
  <si>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</si>
  <si>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</si>
  <si>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</si>
  <si>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</si>
  <si>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</si>
  <si>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</si>
  <si>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</si>
  <si>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</si>
  <si>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</si>
  <si>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</si>
  <si>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</si>
  <si>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</si>
  <si>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</si>
  <si>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</si>
  <si>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</si>
  <si>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</si>
  <si>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</si>
  <si>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</si>
  <si>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</si>
  <si>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</si>
  <si>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</si>
  <si>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</si>
  <si>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</si>
  <si>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</si>
  <si>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</si>
  <si>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</si>
  <si>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</si>
  <si>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</si>
  <si>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</si>
  <si>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</si>
  <si>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</si>
  <si>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</si>
  <si>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</si>
  <si>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</si>
  <si>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</si>
  <si>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</si>
  <si>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</si>
  <si>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</si>
  <si>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</si>
  <si>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</si>
  <si>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</si>
  <si>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</si>
  <si>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</si>
  <si>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</si>
  <si>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</si>
  <si>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</si>
  <si>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</si>
  <si>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</si>
  <si>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</si>
  <si>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</si>
  <si>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</si>
  <si>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</si>
  <si>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</si>
  <si>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</si>
  <si>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</si>
  <si>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</si>
  <si>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</si>
  <si>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</si>
  <si>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</si>
  <si>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</si>
  <si>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</si>
  <si>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</si>
  <si>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</si>
  <si>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</si>
  <si>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</si>
  <si>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</si>
  <si>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</si>
  <si>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</si>
  <si>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</si>
  <si>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</si>
  <si>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</si>
  <si>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</si>
  <si>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</si>
  <si>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</si>
  <si>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</si>
  <si>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</si>
  <si>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</si>
  <si>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</si>
  <si>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</si>
  <si>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</si>
  <si>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</si>
  <si>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</si>
  <si>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</si>
  <si>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</si>
  <si>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</si>
  <si>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</si>
  <si>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</si>
  <si>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</si>
  <si>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</si>
  <si>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</si>
  <si>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</si>
  <si>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</si>
  <si>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</si>
  <si>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</si>
  <si>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</si>
  <si>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</si>
  <si>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</si>
  <si>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</si>
  <si>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</si>
  <si>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</si>
  <si>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</si>
  <si>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</si>
  <si>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</si>
  <si>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</si>
  <si>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</si>
  <si>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</si>
  <si>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</si>
  <si>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</si>
  <si>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</si>
  <si>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</si>
  <si>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</si>
  <si>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</si>
  <si>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</si>
  <si>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</si>
  <si>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</si>
  <si>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</si>
  <si>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</si>
  <si>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</si>
  <si>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</si>
  <si>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</si>
  <si>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</si>
  <si>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</si>
  <si>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</si>
  <si>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</si>
  <si>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</si>
  <si>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</si>
  <si>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</si>
  <si>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</si>
  <si>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</si>
  <si>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</si>
  <si>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</si>
  <si>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</si>
  <si>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</si>
  <si>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</si>
  <si>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</si>
  <si>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</si>
  <si>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</si>
  <si>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</si>
  <si>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</si>
  <si>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</si>
  <si>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</si>
  <si>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</si>
  <si>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</si>
  <si>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</si>
  <si>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</si>
  <si>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</si>
  <si>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</si>
  <si>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</si>
  <si>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</si>
  <si>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</si>
  <si>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</si>
  <si>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</si>
  <si>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</si>
  <si>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</si>
  <si>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</si>
  <si>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</si>
  <si>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</si>
  <si>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</si>
  <si>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</si>
  <si>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</si>
  <si>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</si>
  <si>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</si>
  <si>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</si>
  <si>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</si>
  <si>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</si>
  <si>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</si>
  <si>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</si>
  <si>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</si>
  <si>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</si>
  <si>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</si>
  <si>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</si>
  <si>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</si>
  <si>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</si>
  <si>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</si>
  <si>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</si>
  <si>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</si>
  <si>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</si>
  <si>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</si>
  <si>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</si>
  <si>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</si>
  <si>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</si>
  <si>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</si>
  <si>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</si>
  <si>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</si>
  <si>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</si>
  <si>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</si>
  <si>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</si>
  <si>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</si>
  <si>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</si>
  <si>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</si>
  <si>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</si>
  <si>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</si>
  <si>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</si>
  <si>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</si>
  <si>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</si>
  <si>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</si>
  <si>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</si>
  <si>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</si>
  <si>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</si>
  <si>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</si>
  <si>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</si>
  <si>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</si>
  <si>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</si>
  <si>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</si>
  <si>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</si>
  <si>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</si>
  <si>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</si>
  <si>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</si>
  <si>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</si>
  <si>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</si>
  <si>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</si>
  <si>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</si>
  <si>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</si>
  <si>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</si>
  <si>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</si>
  <si>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</si>
  <si>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</si>
  <si>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</si>
  <si>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</si>
  <si>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</si>
  <si>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</si>
  <si>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</si>
  <si>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</si>
  <si>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</si>
  <si>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</si>
  <si>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</si>
  <si>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</si>
  <si>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</si>
  <si>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</si>
  <si>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</si>
  <si>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</si>
  <si>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</si>
  <si>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</si>
  <si>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</si>
  <si>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</si>
  <si>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</si>
  <si>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</si>
  <si>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</si>
  <si>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</si>
  <si>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</si>
  <si>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</si>
  <si>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</si>
  <si>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</si>
  <si>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</si>
  <si>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</si>
  <si>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</si>
  <si>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</si>
  <si>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</si>
  <si>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</si>
  <si>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</si>
  <si>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</si>
  <si>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</si>
  <si>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</si>
  <si>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</si>
  <si>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</si>
  <si>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</si>
  <si>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</si>
  <si>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</si>
  <si>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</si>
  <si>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</si>
  <si>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</si>
  <si>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</si>
  <si>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</si>
  <si>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</si>
  <si>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</si>
  <si>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</si>
  <si>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</si>
  <si>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</si>
  <si>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</si>
  <si>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</si>
  <si>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</si>
  <si>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</si>
  <si>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</si>
  <si>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</si>
  <si>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</si>
  <si>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</si>
  <si>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</si>
  <si>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</si>
  <si>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</si>
  <si>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</si>
  <si>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</si>
  <si>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</si>
  <si>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</si>
  <si>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</si>
  <si>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</si>
  <si>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</si>
  <si>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</si>
  <si>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</si>
  <si>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</si>
  <si>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</si>
  <si>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</si>
  <si>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</si>
  <si>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</si>
  <si>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</si>
  <si>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</si>
  <si>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</si>
  <si>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</si>
  <si>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</si>
  <si>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</si>
  <si>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</si>
  <si>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</si>
  <si>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</si>
  <si>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</si>
  <si>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</si>
  <si>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</si>
  <si>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</si>
  <si>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</si>
  <si>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</si>
  <si>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</si>
  <si>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</si>
  <si>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</si>
  <si>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</si>
  <si>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</si>
  <si>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</si>
  <si>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</si>
  <si>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</si>
  <si>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</si>
  <si>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</si>
  <si>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</si>
  <si>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</si>
  <si>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</si>
  <si>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</si>
  <si>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</si>
  <si>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</si>
  <si>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</si>
  <si>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</si>
  <si>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</si>
  <si>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</si>
  <si>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</si>
  <si>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</si>
  <si>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</si>
  <si>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</si>
  <si>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</si>
  <si>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</si>
  <si>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</si>
  <si>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</si>
  <si>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</si>
  <si>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</si>
  <si>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</si>
  <si>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</si>
  <si>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</si>
  <si>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</si>
  <si>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</si>
  <si>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</si>
  <si>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</si>
  <si>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</si>
  <si>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</si>
  <si>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</si>
  <si>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</si>
  <si>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</si>
  <si>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</si>
  <si>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</si>
  <si>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</si>
  <si>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</si>
  <si>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</si>
  <si>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</si>
  <si>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</si>
  <si>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</si>
  <si>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</si>
  <si>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</si>
  <si>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</si>
  <si>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</si>
  <si>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</si>
  <si>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</si>
  <si>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</si>
  <si>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</si>
  <si>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</si>
  <si>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</si>
  <si>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</si>
  <si>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</si>
  <si>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</si>
  <si>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</si>
  <si>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</si>
  <si>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</si>
  <si>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</si>
  <si>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</si>
  <si>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</si>
  <si>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</si>
  <si>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</si>
  <si>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</si>
  <si>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</si>
  <si>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</si>
  <si>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</si>
  <si>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</si>
  <si>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</si>
  <si>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</si>
  <si>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</si>
  <si>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</si>
  <si>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</si>
  <si>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</si>
  <si>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</si>
  <si>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</si>
  <si>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</si>
  <si>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</si>
  <si>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</si>
  <si>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</si>
  <si>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</si>
  <si>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</si>
  <si>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</si>
  <si>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</si>
  <si>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</si>
  <si>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</si>
  <si>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</si>
  <si>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</si>
  <si>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</si>
  <si>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</si>
  <si>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</si>
  <si>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</si>
  <si>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</si>
  <si>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</si>
  <si>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</si>
  <si>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</si>
  <si>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</si>
  <si>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</si>
  <si>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</si>
  <si>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</si>
  <si>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</si>
  <si>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</si>
  <si>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</si>
  <si>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</si>
  <si>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</si>
  <si>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</si>
  <si>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</si>
  <si>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</si>
  <si>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</si>
  <si>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</si>
  <si>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</si>
  <si>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</si>
  <si>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</si>
  <si>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</si>
  <si>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</si>
  <si>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</si>
  <si>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</si>
  <si>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</si>
  <si>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</si>
  <si>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</si>
  <si>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</si>
  <si>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</si>
  <si>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</si>
  <si>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</si>
  <si>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</si>
  <si>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</si>
  <si>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</si>
  <si>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</si>
  <si>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</si>
  <si>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</si>
  <si>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</si>
  <si>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</si>
  <si>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</si>
  <si>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</si>
  <si>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</si>
  <si>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</si>
  <si>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</si>
  <si>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</si>
  <si>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</si>
  <si>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</si>
  <si>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</si>
  <si>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</si>
  <si>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</si>
  <si>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</si>
  <si>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</si>
  <si>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</si>
  <si>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</si>
  <si>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</si>
  <si>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</si>
  <si>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</si>
  <si>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</si>
  <si>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</si>
  <si>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</si>
  <si>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</si>
  <si>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</si>
  <si>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</si>
  <si>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</si>
  <si>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</si>
  <si>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</si>
  <si>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</si>
  <si>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</si>
  <si>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</si>
  <si>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</si>
  <si>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</si>
  <si>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</si>
  <si>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</si>
  <si>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</si>
  <si>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</si>
  <si>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</si>
  <si>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</si>
  <si>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</si>
  <si>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</si>
  <si>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</si>
  <si>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</si>
  <si>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</si>
  <si>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</si>
  <si>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</si>
  <si>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</si>
  <si>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</si>
  <si>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</si>
  <si>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</si>
  <si>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</si>
  <si>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</si>
  <si>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</si>
  <si>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</si>
  <si>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</si>
  <si>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</si>
  <si>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</si>
  <si>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</si>
  <si>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</si>
  <si>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</si>
  <si>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</si>
  <si>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</si>
  <si>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</si>
  <si>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</si>
  <si>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</si>
  <si>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</si>
  <si>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</si>
  <si>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</si>
  <si>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</si>
  <si>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</si>
  <si>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</si>
  <si>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</si>
  <si>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</si>
  <si>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</si>
  <si>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</si>
  <si>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</si>
  <si>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</si>
  <si>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</si>
  <si>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</si>
  <si>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</si>
  <si>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</si>
  <si>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</si>
  <si>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</si>
  <si>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</si>
  <si>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</si>
  <si>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</si>
  <si>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</si>
  <si>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</si>
  <si>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</si>
  <si>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</si>
  <si>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</si>
  <si>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</si>
  <si>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</si>
  <si>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</si>
  <si>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</si>
  <si>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</si>
  <si>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</si>
  <si>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</si>
  <si>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</si>
  <si>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</si>
  <si>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</si>
  <si>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</si>
  <si>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</si>
  <si>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</si>
  <si>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</si>
  <si>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</si>
  <si>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</si>
  <si>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</si>
  <si>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</si>
  <si>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</si>
  <si>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</si>
  <si>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</si>
  <si>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</si>
  <si>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</si>
  <si>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</si>
  <si>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</si>
  <si>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</si>
  <si>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</si>
  <si>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</si>
  <si>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</si>
  <si>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</si>
  <si>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</si>
  <si>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</si>
  <si>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</si>
  <si>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</si>
  <si>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</si>
  <si>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</si>
  <si>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</si>
  <si>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</si>
  <si>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</si>
  <si>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</si>
  <si>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</si>
  <si>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</si>
  <si>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</si>
  <si>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</si>
  <si>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</si>
  <si>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</si>
  <si>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</si>
  <si>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</si>
  <si>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</si>
  <si>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</si>
  <si>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</si>
  <si>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</si>
  <si>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</si>
  <si>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</si>
  <si>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</si>
  <si>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</si>
  <si>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</si>
  <si>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</si>
  <si>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</si>
  <si>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</si>
  <si>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</si>
  <si>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</si>
  <si>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</si>
  <si>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</si>
  <si>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</si>
  <si>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</si>
  <si>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</si>
  <si>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</si>
  <si>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</si>
  <si>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</si>
  <si>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</si>
  <si>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</si>
  <si>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</si>
  <si>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</si>
  <si>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</si>
  <si>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</si>
  <si>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</si>
  <si>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</si>
  <si>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</si>
  <si>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</si>
  <si>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</si>
  <si>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</si>
  <si>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</si>
  <si>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</si>
  <si>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</si>
  <si>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</si>
  <si>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</si>
  <si>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</si>
  <si>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</si>
  <si>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</si>
  <si>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</si>
  <si>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</si>
  <si>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</si>
  <si>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</si>
  <si>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</si>
  <si>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</si>
  <si>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</si>
  <si>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</si>
  <si>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</si>
  <si>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</si>
  <si>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</si>
  <si>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</si>
  <si>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</si>
  <si>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</si>
  <si>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</si>
  <si>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</si>
  <si>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</si>
  <si>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</si>
  <si>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</si>
  <si>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</si>
  <si>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</si>
  <si>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</si>
  <si>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</si>
  <si>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</si>
  <si>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</si>
  <si>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</si>
  <si>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</si>
  <si>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</si>
  <si>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</si>
  <si>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</si>
  <si>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</si>
  <si>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</si>
  <si>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</si>
  <si>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</si>
  <si>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</si>
  <si>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</si>
  <si>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</si>
  <si>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</si>
  <si>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</si>
  <si>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</si>
  <si>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</si>
  <si>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</si>
  <si>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</si>
  <si>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</si>
  <si>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</si>
  <si>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</si>
  <si>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</si>
  <si>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</si>
  <si>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</si>
  <si>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</si>
  <si>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</si>
  <si>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</si>
  <si>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</si>
  <si>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</si>
  <si>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</si>
  <si>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</si>
  <si>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</si>
  <si>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</si>
  <si>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</si>
  <si>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</si>
  <si>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</si>
  <si>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</si>
  <si>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</si>
  <si>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</si>
  <si>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</si>
  <si>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</si>
  <si>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</si>
  <si>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</si>
  <si>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</si>
  <si>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</si>
  <si>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</si>
  <si>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</si>
  <si>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</si>
  <si>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</si>
  <si>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</si>
  <si>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</si>
  <si>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</si>
  <si>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</si>
  <si>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</si>
  <si>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</si>
  <si>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</si>
  <si>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</si>
  <si>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</si>
  <si>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</si>
  <si>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</si>
  <si>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</si>
  <si>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</si>
  <si>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</si>
  <si>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</si>
  <si>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</si>
  <si>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</si>
  <si>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</si>
  <si>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</si>
  <si>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</si>
  <si>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</si>
  <si>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</si>
  <si>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</si>
  <si>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</si>
  <si>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</si>
  <si>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</si>
  <si>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</si>
  <si>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</si>
  <si>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</si>
  <si>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</si>
  <si>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</si>
  <si>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</si>
  <si>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</si>
  <si>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</si>
  <si>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</si>
  <si>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</si>
  <si>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</si>
  <si>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</si>
  <si>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</si>
  <si>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</si>
  <si>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</si>
  <si>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</si>
  <si>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</si>
  <si>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</si>
  <si>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</si>
  <si>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</si>
  <si>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</si>
  <si>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</si>
  <si>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</si>
  <si>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</si>
  <si>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</si>
  <si>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</si>
  <si>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</si>
  <si>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</si>
  <si>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</si>
  <si>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</si>
  <si>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</si>
  <si>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</si>
  <si>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</si>
  <si>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</si>
  <si>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</si>
  <si>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</si>
  <si>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</si>
  <si>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</si>
  <si>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</si>
  <si>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</si>
  <si>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</si>
  <si>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</si>
  <si>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</si>
  <si>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</si>
  <si>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</si>
  <si>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</si>
  <si>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</si>
  <si>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</si>
  <si>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</si>
  <si>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</si>
  <si>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</si>
  <si>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</si>
  <si>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</si>
  <si>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</si>
  <si>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</si>
  <si>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</si>
  <si>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</si>
  <si>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</si>
  <si>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</si>
  <si>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</si>
  <si>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</si>
  <si>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</si>
  <si>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</si>
  <si>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</si>
  <si>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</si>
  <si>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</si>
  <si>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</si>
  <si>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</si>
  <si>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</si>
  <si>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</si>
  <si>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</si>
  <si>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</si>
  <si>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</si>
  <si>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</si>
  <si>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</si>
  <si>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</si>
  <si>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</si>
  <si>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</si>
  <si>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</si>
  <si>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</si>
  <si>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</si>
  <si>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</si>
  <si>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</si>
  <si>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</si>
  <si>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</si>
  <si>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</si>
  <si>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</si>
  <si>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</si>
  <si>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</si>
  <si>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</si>
  <si>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</si>
  <si>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</si>
  <si>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</si>
  <si>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</si>
  <si>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</si>
  <si>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</si>
  <si>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</si>
  <si>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</si>
  <si>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</si>
  <si>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</si>
  <si>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</si>
  <si>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</si>
  <si>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</si>
  <si>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</si>
  <si>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</si>
  <si>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</si>
  <si>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</si>
  <si>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</si>
  <si>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</si>
  <si>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</si>
  <si>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</si>
  <si>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</si>
  <si>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</si>
  <si>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</si>
  <si>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</si>
  <si>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</si>
  <si>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</si>
  <si>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</si>
  <si>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</si>
  <si>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</si>
  <si>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</si>
  <si>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</si>
  <si>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</si>
  <si>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</si>
  <si>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</si>
  <si>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</si>
  <si>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</si>
  <si>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</si>
  <si>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</si>
  <si>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</si>
  <si>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</si>
  <si>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</si>
  <si>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</si>
  <si>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</si>
  <si>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</si>
  <si>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</si>
  <si>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</si>
  <si>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</si>
  <si>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</si>
  <si>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</si>
  <si>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</si>
  <si>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</si>
  <si>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</si>
  <si>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</si>
  <si>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</si>
  <si>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</si>
  <si>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</si>
  <si>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</si>
  <si>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</si>
  <si>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</si>
  <si>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</si>
  <si>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</si>
  <si>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</si>
  <si>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</si>
  <si>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</si>
  <si>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</si>
  <si>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</si>
  <si>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</si>
  <si>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</si>
  <si>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</si>
  <si>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</si>
  <si>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</si>
  <si>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</si>
  <si>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</si>
  <si>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</si>
  <si>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</si>
  <si>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</si>
  <si>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</si>
  <si>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</si>
  <si>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</si>
  <si>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</si>
  <si>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</si>
  <si>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</si>
  <si>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</si>
  <si>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</si>
  <si>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</si>
  <si>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</si>
  <si>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</si>
  <si>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</si>
  <si>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</si>
  <si>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</si>
  <si>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</si>
  <si>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</si>
  <si>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</si>
  <si>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</si>
  <si>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</si>
  <si>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</si>
  <si>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</si>
  <si>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</si>
  <si>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</si>
  <si>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</si>
  <si>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</si>
  <si>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</si>
  <si>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</si>
  <si>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</si>
  <si>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</si>
  <si>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</si>
  <si>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</si>
  <si>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</si>
  <si>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</si>
  <si>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</si>
  <si>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</si>
  <si>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</si>
  <si>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</si>
  <si>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</si>
  <si>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</si>
  <si>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</si>
  <si>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</si>
  <si>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</si>
  <si>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</si>
  <si>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</si>
  <si>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</si>
  <si>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</si>
  <si>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</si>
  <si>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</si>
  <si>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</si>
  <si>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</si>
  <si>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</si>
  <si>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</si>
  <si>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</si>
  <si>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</si>
  <si>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</si>
  <si>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</si>
  <si>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</si>
  <si>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</si>
  <si>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</si>
  <si>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</si>
  <si>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</si>
  <si>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</si>
  <si>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</si>
  <si>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</si>
  <si>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</si>
  <si>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</si>
  <si>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</si>
  <si>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</si>
  <si>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</si>
  <si>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</si>
  <si>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</si>
  <si>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</si>
  <si>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</si>
  <si>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</si>
  <si>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</si>
  <si>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</si>
  <si>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</si>
  <si>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</si>
  <si>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</si>
  <si>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</si>
  <si>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</si>
  <si>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</si>
  <si>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</si>
  <si>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</si>
  <si>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</si>
  <si>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</si>
  <si>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</si>
  <si>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</si>
  <si>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</si>
  <si>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</si>
  <si>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</si>
  <si>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</si>
  <si>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</si>
  <si>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</si>
  <si>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</si>
  <si>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</si>
  <si>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</si>
  <si>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</si>
  <si>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</si>
  <si>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</si>
  <si>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</si>
  <si>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</si>
  <si>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</si>
  <si>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</si>
  <si>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</si>
  <si>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</si>
  <si>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</si>
  <si>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</si>
  <si>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</si>
  <si>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</si>
  <si>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</si>
  <si>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</si>
  <si>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</si>
  <si>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</si>
  <si>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</si>
  <si>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</si>
  <si>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</si>
  <si>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</si>
  <si>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</si>
  <si>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</si>
  <si>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</si>
  <si>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</si>
  <si>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</si>
  <si>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</si>
  <si>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</si>
  <si>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</si>
  <si>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</si>
  <si>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</si>
  <si>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</si>
  <si>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</si>
  <si>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</si>
  <si>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</si>
  <si>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</si>
  <si>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</si>
  <si>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</si>
  <si>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</si>
  <si>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</si>
  <si>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</si>
  <si>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</si>
  <si>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</si>
  <si>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</si>
  <si>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</si>
  <si>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</si>
  <si>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</si>
  <si>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</si>
  <si>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</si>
  <si>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</si>
  <si>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</si>
  <si>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</si>
  <si>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</si>
  <si>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</si>
  <si>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</si>
  <si>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</si>
  <si>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</si>
  <si>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</si>
  <si>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</si>
  <si>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</si>
  <si>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</si>
  <si>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</si>
  <si>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</si>
  <si>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</si>
  <si>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</si>
  <si>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</si>
  <si>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</si>
  <si>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</si>
  <si>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</si>
  <si>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</si>
  <si>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</si>
  <si>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</si>
  <si>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</si>
  <si>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</si>
  <si>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</si>
  <si>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</si>
  <si>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</si>
  <si>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</si>
  <si>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</si>
  <si>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</si>
  <si>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</si>
  <si>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</si>
  <si>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</si>
  <si>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</si>
  <si>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</si>
  <si>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</si>
  <si>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</si>
  <si>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</si>
  <si>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</si>
  <si>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</si>
  <si>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</si>
  <si>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</si>
  <si>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</si>
  <si>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</si>
  <si>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</si>
  <si>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</si>
  <si>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</si>
  <si>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</si>
  <si>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</si>
  <si>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</si>
  <si>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</si>
  <si>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</si>
  <si>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</si>
  <si>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</si>
  <si>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</si>
  <si>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</si>
  <si>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</si>
  <si>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</si>
  <si>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</si>
  <si>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</si>
  <si>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</si>
  <si>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</si>
  <si>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</si>
  <si>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</si>
  <si>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</si>
  <si>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</si>
  <si>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</si>
  <si>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</si>
  <si>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</si>
  <si>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</si>
  <si>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</si>
  <si>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</si>
  <si>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</si>
  <si>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</si>
  <si>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</si>
  <si>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</si>
  <si>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</si>
  <si>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</si>
  <si>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</si>
  <si>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</si>
  <si>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</si>
  <si>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</si>
  <si>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</si>
  <si>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</si>
  <si>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</si>
  <si>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</si>
  <si>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</si>
  <si>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</si>
  <si>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</si>
  <si>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</si>
  <si>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</si>
  <si>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</si>
  <si>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</si>
  <si>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</si>
  <si>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</si>
  <si>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</si>
  <si>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</si>
  <si>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</si>
  <si>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</si>
  <si>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</si>
  <si>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</si>
  <si>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</si>
  <si>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</si>
  <si>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</si>
  <si>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</si>
  <si>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</si>
  <si>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</si>
  <si>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</si>
  <si>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</si>
  <si>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</si>
  <si>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</si>
  <si>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</si>
  <si>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</si>
  <si>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</si>
  <si>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</si>
  <si>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</si>
  <si>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</si>
  <si>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</si>
  <si>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</si>
  <si>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</si>
  <si>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</si>
  <si>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</si>
  <si>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</si>
  <si>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</si>
  <si>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</si>
  <si>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</si>
  <si>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</si>
  <si>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</si>
  <si>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</si>
  <si>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</si>
  <si>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</si>
  <si>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</si>
  <si>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</si>
  <si>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</si>
  <si>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</si>
  <si>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</si>
  <si>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</si>
  <si>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</si>
  <si>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</si>
  <si>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</si>
  <si>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</si>
  <si>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</si>
  <si>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</si>
  <si>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</si>
  <si>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</si>
  <si>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</si>
  <si>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</si>
  <si>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</si>
  <si>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</si>
  <si>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</si>
  <si>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</si>
  <si>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</si>
  <si>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</si>
  <si>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</si>
  <si>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</si>
  <si>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</si>
  <si>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</si>
  <si>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</si>
  <si>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</si>
  <si>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</si>
  <si>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</si>
  <si>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</si>
  <si>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</si>
  <si>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</si>
  <si>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</si>
  <si>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</si>
  <si>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</si>
  <si>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</si>
  <si>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</si>
  <si>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</si>
  <si>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</si>
  <si>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</si>
  <si>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</si>
  <si>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</si>
  <si>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</si>
  <si>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</si>
  <si>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</si>
  <si>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</si>
  <si>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</si>
  <si>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</si>
  <si>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</si>
  <si>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</si>
  <si>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</si>
  <si>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</si>
  <si>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</si>
  <si>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</si>
  <si>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</si>
  <si>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</si>
  <si>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</si>
  <si>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</si>
  <si>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</si>
  <si>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</si>
  <si>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</si>
  <si>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</si>
  <si>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</si>
  <si>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</si>
  <si>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</si>
  <si>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</si>
  <si>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</si>
  <si>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</si>
  <si>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</si>
  <si>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</si>
  <si>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</si>
  <si>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</si>
  <si>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</si>
  <si>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</si>
  <si>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</si>
  <si>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</si>
  <si>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</si>
  <si>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</si>
  <si>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</si>
  <si>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</si>
  <si>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</si>
  <si>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</si>
  <si>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</si>
  <si>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</si>
  <si>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</si>
  <si>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</si>
  <si>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</si>
  <si>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</si>
  <si>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</si>
  <si>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</si>
  <si>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</si>
  <si>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</si>
  <si>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</si>
  <si>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</si>
  <si>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</si>
  <si>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</si>
  <si>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</si>
  <si>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</si>
  <si>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</si>
  <si>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</si>
  <si>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</si>
  <si>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</si>
  <si>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</si>
  <si>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</si>
  <si>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</si>
  <si>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</si>
  <si>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</si>
  <si>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</si>
  <si>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</si>
  <si>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</si>
  <si>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</si>
  <si>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</si>
  <si>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</si>
  <si>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</si>
  <si>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</si>
  <si>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</si>
  <si>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</si>
  <si>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</si>
  <si>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</si>
  <si>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</si>
  <si>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</si>
  <si>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</si>
  <si>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</si>
  <si>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</si>
  <si>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</si>
  <si>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</si>
  <si>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</si>
  <si>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</si>
  <si>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</si>
  <si>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</si>
  <si>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</si>
  <si>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</si>
  <si>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</si>
  <si>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</si>
  <si>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</si>
  <si>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</si>
  <si>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</si>
  <si>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</si>
  <si>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</si>
  <si>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</si>
  <si>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</si>
  <si>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</si>
  <si>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</si>
  <si>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</si>
  <si>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</si>
  <si>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</si>
  <si>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</si>
  <si>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</si>
  <si>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</si>
  <si>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</si>
  <si>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</si>
  <si>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</si>
  <si>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</si>
  <si>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</si>
  <si>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</si>
  <si>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</si>
  <si>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</si>
  <si>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</si>
  <si>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</si>
  <si>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</si>
  <si>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</si>
  <si>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</si>
  <si>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</si>
  <si>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</si>
  <si>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</si>
  <si>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</si>
  <si>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</si>
  <si>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</si>
  <si>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</si>
  <si>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</si>
  <si>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</si>
  <si>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</si>
  <si>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</si>
  <si>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</si>
  <si>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</si>
  <si>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</si>
  <si>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</si>
  <si>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</si>
  <si>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</si>
  <si>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</si>
  <si>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</si>
  <si>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</si>
  <si>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</si>
  <si>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</si>
  <si>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</si>
  <si>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</si>
  <si>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</si>
  <si>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</si>
  <si>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</si>
  <si>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</si>
  <si>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</si>
  <si>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</si>
  <si>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</si>
  <si>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</si>
  <si>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</si>
  <si>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</si>
  <si>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</si>
  <si>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</si>
  <si>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</si>
  <si>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</si>
  <si>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</si>
  <si>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</si>
  <si>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</si>
  <si>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</si>
  <si>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</si>
  <si>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</si>
  <si>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</si>
  <si>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</si>
  <si>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</si>
  <si>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</si>
  <si>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</si>
  <si>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</si>
  <si>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</si>
  <si>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</si>
  <si>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</si>
  <si>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</si>
  <si>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</si>
  <si>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</si>
  <si>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</si>
  <si>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</si>
  <si>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</si>
  <si>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</si>
  <si>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</si>
  <si>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</si>
  <si>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</si>
  <si>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</si>
  <si>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</si>
  <si>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</si>
  <si>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</si>
  <si>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</si>
  <si>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</si>
  <si>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</si>
  <si>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</si>
  <si>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</si>
  <si>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</si>
  <si>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</si>
  <si>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</si>
  <si>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</si>
  <si>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</si>
  <si>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</si>
  <si>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</si>
  <si>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</si>
  <si>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</si>
  <si>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</si>
  <si>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</si>
  <si>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</si>
  <si>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</si>
  <si>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</si>
  <si>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</si>
  <si>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</si>
  <si>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</si>
  <si>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</si>
  <si>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</si>
  <si>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</si>
  <si>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</si>
  <si>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</si>
  <si>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</si>
  <si>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</si>
  <si>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</si>
  <si>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</si>
  <si>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</si>
  <si>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</si>
  <si>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</si>
  <si>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</si>
  <si>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</si>
  <si>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</si>
  <si>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</si>
  <si>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</si>
  <si>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</si>
  <si>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</si>
  <si>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</si>
  <si>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</si>
  <si>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</si>
  <si>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</si>
  <si>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</si>
  <si>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</si>
  <si>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</si>
  <si>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</si>
  <si>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</si>
  <si>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</si>
  <si>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</si>
  <si>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</si>
  <si>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</si>
  <si>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</si>
  <si>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</si>
  <si>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</si>
  <si>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</si>
  <si>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</si>
  <si>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</si>
  <si>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</si>
  <si>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</si>
  <si>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</si>
  <si>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</si>
  <si>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</si>
  <si>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</si>
  <si>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</si>
  <si>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</si>
  <si>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</si>
  <si>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</si>
  <si>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</si>
  <si>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</si>
  <si>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</si>
  <si>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</si>
  <si>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</si>
  <si>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</si>
  <si>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</si>
  <si>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</si>
  <si>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</si>
  <si>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</si>
  <si>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</si>
  <si>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</si>
  <si>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</si>
  <si>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</si>
  <si>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</si>
  <si>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</si>
  <si>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</si>
  <si>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</si>
  <si>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</si>
  <si>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</si>
  <si>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</si>
  <si>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</si>
  <si>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</si>
  <si>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</si>
  <si>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</si>
  <si>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</si>
  <si>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</si>
  <si>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</si>
  <si>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</si>
  <si>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</si>
  <si>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</si>
  <si>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</si>
  <si>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</si>
  <si>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</si>
  <si>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</si>
  <si>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</si>
  <si>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</si>
  <si>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</si>
  <si>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</si>
  <si>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</si>
  <si>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</si>
  <si>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</si>
  <si>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</si>
  <si>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</si>
  <si>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</si>
  <si>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</si>
  <si>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</si>
  <si>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</si>
  <si>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</si>
  <si>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</si>
  <si>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</si>
  <si>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</si>
  <si>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</si>
  <si>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</si>
  <si>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</si>
  <si>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</si>
  <si>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</si>
  <si>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</si>
  <si>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</si>
  <si>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</si>
  <si>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</si>
  <si>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</si>
  <si>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</si>
  <si>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</si>
  <si>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</si>
  <si>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</si>
  <si>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</si>
  <si>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</si>
  <si>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</si>
  <si>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</si>
  <si>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</si>
  <si>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</si>
  <si>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</si>
  <si>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</si>
  <si>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</si>
  <si>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</si>
  <si>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</si>
  <si>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</si>
  <si>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</si>
  <si>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</si>
  <si>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</si>
  <si>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</si>
  <si>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</si>
  <si>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</si>
  <si>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</si>
  <si>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</si>
  <si>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</si>
  <si>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</si>
  <si>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</si>
  <si>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</si>
  <si>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</si>
  <si>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</si>
  <si>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</si>
  <si>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</si>
  <si>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</si>
  <si>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</si>
  <si>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</si>
  <si>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</si>
  <si>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</si>
  <si>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</si>
  <si>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</si>
  <si>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</si>
  <si>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</si>
  <si>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</si>
  <si>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</si>
  <si>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</si>
  <si>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</si>
  <si>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</si>
  <si>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</si>
  <si>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</si>
  <si>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</si>
  <si>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</si>
  <si>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</si>
  <si>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</si>
  <si>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</si>
  <si>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</si>
  <si>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</si>
  <si>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</si>
  <si>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</si>
  <si>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</si>
  <si>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</si>
  <si>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</si>
  <si>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</si>
  <si>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</si>
  <si>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</si>
  <si>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</si>
  <si>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</si>
  <si>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</si>
  <si>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</si>
  <si>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</si>
  <si>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</si>
  <si>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</si>
  <si>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</si>
  <si>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</si>
  <si>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</si>
  <si>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</si>
  <si>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</si>
  <si>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</si>
  <si>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</si>
  <si>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</si>
  <si>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</si>
  <si>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</si>
  <si>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</si>
  <si>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</si>
  <si>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</si>
  <si>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</si>
  <si>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</si>
  <si>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</si>
  <si>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</si>
  <si>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</si>
  <si>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</si>
  <si>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</si>
  <si>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</si>
  <si>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</si>
  <si>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</si>
  <si>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</si>
  <si>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</si>
  <si>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</si>
  <si>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</si>
  <si>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</si>
  <si>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</si>
  <si>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</si>
  <si>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</si>
  <si>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</si>
  <si>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</si>
  <si>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</si>
  <si>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</si>
  <si>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</si>
  <si>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</si>
  <si>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</si>
  <si>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</si>
  <si>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</si>
  <si>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</si>
  <si>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</si>
  <si>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</si>
  <si>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</si>
  <si>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</si>
  <si>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</si>
  <si>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</si>
  <si>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</si>
  <si>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</si>
  <si>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</si>
  <si>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</si>
  <si>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</si>
  <si>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</si>
  <si>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</si>
  <si>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</si>
  <si>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</si>
  <si>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</si>
  <si>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</si>
  <si>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</si>
  <si>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</si>
  <si>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</si>
  <si>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</si>
  <si>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</si>
  <si>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</si>
  <si>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</si>
  <si>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</si>
  <si>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</si>
  <si>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</si>
  <si>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</si>
  <si>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</si>
  <si>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</si>
  <si>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</si>
  <si>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</si>
  <si>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</si>
  <si>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</si>
  <si>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</si>
  <si>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</si>
  <si>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</si>
  <si>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</si>
  <si>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</si>
  <si>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</si>
  <si>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</si>
  <si>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</si>
  <si>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</si>
  <si>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</si>
  <si>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</si>
  <si>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</si>
  <si>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</si>
  <si>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</si>
  <si>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</si>
  <si>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</si>
  <si>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</si>
  <si>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</si>
  <si>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</si>
  <si>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</si>
  <si>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</si>
  <si>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</si>
  <si>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</si>
  <si>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</si>
  <si>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</si>
  <si>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</si>
  <si>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</si>
  <si>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</si>
  <si>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</si>
  <si>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</si>
  <si>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</si>
  <si>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</si>
  <si>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</si>
  <si>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</si>
  <si>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</si>
  <si>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</si>
  <si>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</si>
  <si>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</si>
  <si>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</si>
  <si>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</si>
  <si>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</si>
  <si>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</si>
  <si>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</si>
  <si>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</si>
  <si>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</si>
  <si>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</si>
  <si>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</si>
  <si>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</si>
  <si>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</si>
  <si>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</si>
  <si>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</si>
  <si>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</si>
  <si>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</si>
  <si>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</si>
  <si>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</si>
  <si>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</si>
  <si>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</si>
  <si>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</si>
  <si>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</si>
  <si>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</si>
  <si>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</si>
  <si>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</si>
  <si>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</si>
  <si>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</si>
  <si>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</si>
  <si>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</si>
  <si>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</si>
  <si>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</si>
  <si>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</si>
  <si>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</si>
  <si>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</si>
  <si>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</si>
  <si>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</si>
  <si>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</si>
  <si>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</si>
  <si>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</si>
  <si>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</si>
  <si>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</si>
  <si>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</si>
  <si>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</si>
  <si>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</si>
  <si>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</si>
  <si>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</si>
  <si>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</si>
  <si>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</si>
  <si>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</si>
  <si>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</si>
  <si>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</si>
  <si>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</si>
  <si>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</si>
  <si>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</si>
  <si>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</si>
  <si>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</si>
  <si>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</si>
  <si>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</si>
  <si>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</si>
  <si>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</si>
  <si>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</si>
  <si>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</si>
  <si>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</si>
  <si>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</si>
  <si>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</si>
  <si>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</si>
  <si>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</si>
  <si>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</si>
  <si>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</si>
  <si>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</si>
  <si>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</si>
  <si>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</si>
  <si>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</si>
  <si>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</si>
  <si>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</si>
  <si>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</si>
  <si>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</si>
  <si>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</si>
  <si>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</si>
  <si>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</si>
  <si>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</si>
  <si>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</si>
  <si>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</si>
  <si>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</si>
  <si>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</si>
  <si>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</si>
  <si>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</si>
  <si>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</si>
  <si>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</si>
  <si>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</si>
  <si>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</si>
  <si>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</si>
  <si>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</si>
  <si>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</si>
  <si>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</si>
  <si>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</si>
  <si>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</si>
  <si>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</si>
  <si>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</si>
  <si>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</si>
  <si>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</si>
  <si>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</si>
  <si>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</si>
  <si>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</si>
  <si>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</si>
  <si>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</si>
  <si>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</si>
  <si>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</si>
  <si>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</si>
  <si>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</si>
  <si>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</si>
  <si>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</si>
  <si>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</si>
  <si>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</si>
  <si>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</si>
  <si>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</si>
  <si>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</si>
  <si>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</si>
  <si>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</si>
  <si>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</si>
  <si>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</si>
  <si>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</si>
  <si>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</si>
  <si>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</si>
  <si>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</si>
  <si>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</si>
  <si>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</si>
  <si>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</si>
  <si>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</si>
  <si>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</si>
  <si>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</si>
  <si>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</si>
  <si>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</si>
  <si>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</si>
  <si>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</si>
  <si>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</si>
  <si>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</si>
  <si>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</si>
  <si>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</si>
  <si>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</si>
  <si>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</si>
  <si>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</si>
  <si>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</si>
  <si>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</si>
  <si>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</si>
  <si>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</si>
  <si>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</si>
  <si>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</si>
  <si>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</si>
  <si>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</si>
  <si>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</si>
  <si>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</si>
  <si>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</si>
  <si>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</si>
  <si>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</si>
  <si>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</si>
  <si>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</si>
  <si>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</si>
  <si>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</si>
  <si>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</si>
  <si>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</si>
  <si>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</si>
  <si>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</si>
  <si>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</si>
  <si>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</si>
  <si>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</si>
  <si>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</si>
  <si>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</si>
  <si>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</si>
  <si>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</si>
  <si>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</si>
  <si>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</si>
  <si>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</si>
  <si>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</si>
  <si>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</si>
  <si>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</si>
  <si>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</si>
  <si>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</si>
  <si>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</si>
  <si>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</si>
  <si>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</si>
  <si>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</si>
  <si>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</si>
  <si>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</si>
  <si>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</si>
  <si>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</si>
  <si>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</si>
  <si>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</si>
  <si>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</si>
  <si>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</si>
  <si>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</si>
  <si>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</si>
  <si>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</si>
  <si>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</si>
  <si>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</si>
  <si>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</si>
  <si>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</si>
  <si>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</si>
  <si>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</si>
  <si>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</si>
  <si>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</si>
  <si>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</si>
  <si>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</si>
  <si>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</si>
  <si>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</si>
  <si>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</si>
  <si>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</si>
  <si>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</si>
  <si>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</si>
  <si>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</si>
  <si>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</si>
  <si>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</si>
  <si>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</si>
  <si>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</si>
  <si>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</si>
  <si>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</si>
  <si>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</si>
  <si>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</si>
  <si>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</si>
  <si>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</si>
  <si>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</si>
  <si>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</si>
  <si>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</si>
  <si>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</si>
  <si>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</si>
  <si>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</si>
  <si>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</si>
  <si>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</si>
  <si>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</si>
  <si>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</si>
  <si>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</si>
  <si>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</si>
  <si>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</si>
  <si>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</si>
  <si>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</si>
  <si>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</si>
  <si>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</si>
  <si>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</si>
  <si>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</si>
  <si>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</si>
  <si>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</si>
  <si>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</si>
  <si>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</si>
  <si>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</si>
  <si>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</si>
  <si>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</si>
  <si>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</si>
  <si>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</si>
  <si>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</si>
  <si>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</si>
  <si>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</si>
  <si>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</si>
  <si>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</si>
  <si>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</si>
  <si>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</si>
  <si>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</si>
  <si>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</si>
  <si>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</si>
  <si>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</si>
  <si>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</si>
  <si>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</si>
  <si>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</si>
  <si>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</si>
  <si>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</si>
  <si>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</si>
  <si>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</si>
  <si>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</si>
  <si>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</si>
  <si>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</si>
  <si>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</si>
  <si>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</si>
  <si>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</si>
  <si>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</si>
  <si>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</si>
  <si>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</si>
  <si>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</si>
  <si>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</si>
  <si>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</si>
  <si>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</si>
  <si>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</si>
  <si>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</si>
  <si>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</si>
  <si>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</si>
  <si>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</si>
  <si>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</si>
  <si>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</si>
  <si>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</si>
  <si>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</si>
  <si>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</si>
  <si>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</si>
  <si>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</si>
  <si>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</si>
  <si>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</si>
  <si>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</si>
  <si>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</si>
  <si>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</si>
  <si>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</si>
  <si>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</si>
  <si>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</si>
  <si>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</si>
  <si>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</si>
  <si>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</si>
  <si>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</si>
  <si>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</si>
  <si>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</si>
  <si>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</si>
  <si>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</si>
  <si>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</si>
  <si>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</si>
  <si>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</si>
  <si>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</si>
  <si>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</si>
  <si>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</si>
  <si>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</si>
  <si>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</si>
  <si>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</si>
  <si>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</si>
  <si>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</si>
  <si>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</si>
  <si>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</si>
  <si>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</si>
  <si>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</si>
  <si>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</si>
  <si>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</si>
  <si>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</si>
  <si>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</si>
  <si>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</si>
  <si>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</si>
  <si>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</si>
  <si>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</si>
  <si>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</si>
  <si>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</si>
  <si>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</si>
  <si>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</si>
  <si>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</si>
  <si>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</si>
  <si>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</si>
  <si>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</si>
  <si>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</si>
  <si>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</si>
  <si>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</si>
  <si>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</si>
  <si>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</si>
  <si>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</si>
  <si>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</si>
  <si>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</si>
  <si>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</si>
  <si>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</si>
  <si>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</si>
  <si>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</si>
  <si>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</si>
  <si>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</si>
  <si>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</si>
  <si>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</si>
  <si>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</si>
  <si>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</si>
  <si>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</si>
  <si>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</si>
  <si>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</si>
  <si>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</si>
  <si>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</si>
  <si>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</si>
  <si>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</si>
  <si>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</si>
  <si>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</si>
  <si>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</si>
  <si>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</si>
  <si>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</si>
  <si>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</si>
  <si>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</si>
  <si>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</si>
  <si>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</si>
  <si>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</si>
  <si>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</si>
  <si>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</si>
  <si>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</si>
  <si>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</si>
  <si>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</si>
  <si>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</si>
  <si>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</si>
  <si>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</si>
  <si>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</si>
  <si>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</si>
  <si>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</si>
  <si>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</si>
  <si>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</si>
  <si>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</si>
  <si>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</si>
  <si>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</si>
  <si>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</si>
  <si>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</si>
  <si>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</si>
  <si>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</si>
  <si>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</si>
  <si>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</si>
  <si>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</si>
  <si>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</si>
  <si>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</si>
  <si>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</si>
  <si>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</si>
  <si>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</si>
  <si>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</si>
  <si>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</si>
  <si>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</si>
  <si>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</si>
  <si>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</si>
  <si>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</si>
  <si>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</si>
  <si>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</si>
  <si>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</si>
  <si>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</si>
  <si>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</si>
  <si>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</si>
  <si>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</si>
  <si>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</si>
  <si>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</si>
  <si>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</si>
  <si>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</si>
  <si>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</si>
  <si>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</si>
  <si>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</si>
  <si>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</si>
  <si>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</si>
  <si>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</si>
  <si>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</si>
  <si>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</si>
  <si>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</si>
  <si>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</si>
  <si>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</si>
  <si>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</si>
  <si>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</si>
  <si>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</si>
  <si>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</si>
  <si>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</si>
  <si>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</si>
  <si>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</si>
  <si>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</si>
  <si>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</si>
  <si>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</si>
  <si>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</si>
  <si>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</si>
  <si>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</si>
  <si>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</si>
  <si>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</si>
  <si>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</si>
  <si>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</si>
  <si>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</si>
  <si>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</si>
  <si>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</si>
  <si>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</si>
  <si>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</si>
  <si>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</si>
  <si>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</si>
  <si>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</si>
  <si>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</si>
  <si>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</si>
  <si>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</si>
  <si>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</si>
  <si>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</si>
  <si>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</si>
  <si>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</si>
  <si>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</si>
  <si>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</si>
  <si>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</si>
  <si>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</si>
  <si>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</si>
  <si>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</si>
  <si>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</si>
  <si>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</si>
  <si>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</si>
  <si>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</si>
  <si>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</si>
  <si>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</si>
  <si>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</si>
  <si>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</si>
  <si>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</si>
  <si>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</si>
  <si>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</si>
  <si>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</si>
  <si>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</si>
  <si>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</si>
  <si>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</si>
  <si>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</si>
  <si>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</si>
  <si>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</si>
  <si>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</si>
  <si>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</si>
  <si>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</si>
  <si>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</si>
  <si>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</si>
  <si>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</si>
  <si>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</si>
  <si>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</si>
  <si>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</si>
  <si>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</si>
  <si>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</si>
  <si>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</si>
  <si>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</si>
  <si>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</si>
  <si>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</si>
  <si>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</si>
  <si>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</si>
  <si>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</si>
  <si>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</si>
  <si>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</si>
  <si>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</si>
  <si>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</si>
  <si>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</si>
  <si>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</si>
  <si>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</si>
  <si>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</si>
  <si>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</si>
  <si>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</si>
  <si>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</si>
  <si>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</si>
  <si>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</si>
  <si>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</si>
  <si>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</si>
  <si>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</si>
  <si>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</si>
  <si>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</si>
  <si>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</si>
  <si>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</si>
  <si>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</si>
  <si>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</si>
  <si>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</si>
  <si>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</si>
  <si>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</si>
  <si>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</si>
  <si>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</si>
  <si>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</si>
  <si>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</si>
  <si>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</si>
  <si>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</si>
  <si>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</si>
  <si>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</si>
  <si>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</si>
  <si>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</si>
  <si>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</si>
  <si>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</si>
  <si>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</si>
  <si>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</si>
  <si>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</si>
  <si>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</si>
  <si>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</si>
  <si>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</si>
  <si>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</si>
  <si>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</si>
  <si>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</si>
  <si>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</si>
  <si>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</si>
  <si>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</si>
  <si>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</si>
  <si>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</si>
  <si>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</si>
  <si>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</si>
  <si>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</si>
  <si>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</si>
  <si>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</si>
  <si>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</si>
  <si>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</si>
  <si>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</si>
  <si>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</si>
  <si>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</si>
  <si>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</si>
  <si>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</si>
  <si>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</si>
  <si>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</si>
  <si>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</si>
  <si>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</si>
  <si>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</si>
  <si>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</si>
  <si>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</si>
  <si>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</si>
  <si>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</si>
  <si>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</si>
  <si>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</si>
  <si>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</si>
  <si>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</si>
  <si>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</si>
  <si>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</si>
  <si>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</si>
  <si>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</si>
  <si>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</si>
  <si>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</si>
  <si>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</si>
  <si>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</si>
  <si>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</si>
  <si>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</si>
  <si>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</si>
  <si>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</si>
  <si>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</si>
  <si>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</si>
  <si>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</si>
  <si>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</si>
  <si>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</si>
  <si>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</si>
  <si>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</si>
  <si>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</si>
  <si>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</si>
  <si>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</si>
  <si>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</si>
  <si>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</si>
  <si>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</si>
  <si>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</si>
  <si>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</si>
  <si>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</si>
  <si>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</si>
  <si>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</si>
  <si>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</si>
  <si>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</si>
  <si>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</si>
  <si>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</si>
  <si>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</si>
  <si>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</si>
  <si>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</si>
  <si>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</si>
  <si>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</si>
  <si>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</si>
  <si>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</si>
  <si>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</si>
  <si>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</si>
  <si>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</si>
  <si>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</si>
  <si>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</si>
  <si>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</si>
  <si>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</si>
  <si>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</si>
  <si>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</si>
  <si>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</si>
  <si>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</si>
  <si>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</si>
  <si>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</si>
  <si>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</si>
  <si>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</si>
  <si>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</si>
  <si>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</si>
  <si>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</si>
  <si>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</si>
  <si>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</si>
  <si>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</si>
  <si>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</si>
  <si>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</si>
  <si>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</si>
  <si>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</si>
  <si>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</si>
  <si>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</si>
  <si>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</si>
  <si>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</si>
  <si>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</si>
  <si>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</si>
  <si>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</si>
  <si>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</si>
  <si>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</si>
  <si>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</si>
  <si>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</si>
  <si>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</si>
  <si>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</si>
  <si>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</si>
  <si>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</si>
  <si>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</si>
  <si>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</si>
  <si>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</si>
  <si>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</si>
  <si>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</si>
  <si>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</si>
  <si>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</si>
  <si>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</si>
  <si>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</si>
  <si>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</si>
  <si>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</si>
  <si>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</si>
  <si>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</si>
  <si>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</si>
  <si>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</si>
  <si>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</si>
  <si>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</si>
  <si>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</si>
  <si>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</si>
  <si>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</si>
  <si>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</si>
  <si>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</si>
  <si>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</si>
  <si>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</si>
  <si>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</si>
  <si>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</si>
  <si>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</si>
  <si>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</si>
  <si>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</si>
  <si>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</si>
  <si>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</si>
  <si>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</si>
  <si>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</si>
  <si>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</si>
  <si>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</si>
  <si>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</si>
  <si>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</si>
  <si>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</si>
  <si>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</si>
  <si>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</si>
  <si>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</si>
  <si>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</si>
  <si>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</si>
  <si>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</si>
  <si>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</si>
  <si>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</si>
  <si>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</si>
  <si>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</si>
  <si>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</si>
  <si>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</si>
  <si>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</si>
  <si>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</si>
  <si>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</si>
  <si>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</si>
  <si>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</si>
  <si>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</si>
  <si>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</si>
  <si>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</si>
  <si>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</si>
  <si>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</si>
  <si>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</si>
  <si>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</si>
  <si>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</si>
  <si>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</si>
  <si>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</si>
  <si>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</si>
  <si>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</si>
  <si>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</si>
  <si>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</si>
  <si>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</si>
  <si>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</si>
  <si>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</si>
  <si>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</si>
  <si>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</si>
  <si>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</si>
  <si>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</si>
  <si>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</si>
  <si>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</si>
  <si>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</si>
  <si>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</si>
  <si>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</si>
  <si>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</si>
  <si>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</si>
  <si>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</si>
  <si>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</si>
  <si>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</si>
  <si>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</si>
  <si>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</si>
  <si>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</si>
  <si>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</si>
  <si>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</si>
  <si>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</si>
  <si>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</si>
  <si>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</si>
  <si>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</si>
  <si>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</si>
  <si>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</si>
  <si>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</si>
  <si>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</si>
  <si>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</si>
  <si>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</si>
  <si>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</si>
  <si>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</si>
  <si>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</si>
  <si>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</si>
  <si>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</si>
  <si>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</si>
  <si>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</si>
  <si>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</si>
  <si>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</si>
  <si>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</si>
  <si>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</si>
  <si>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</si>
  <si>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</si>
  <si>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</si>
  <si>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</si>
  <si>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</si>
  <si>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</si>
  <si>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</si>
  <si>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</si>
  <si>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</si>
  <si>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</si>
  <si>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</si>
  <si>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</si>
  <si>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</si>
  <si>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</si>
  <si>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</si>
  <si>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</si>
  <si>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</si>
  <si>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</si>
  <si>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</si>
  <si>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</si>
  <si>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</si>
  <si>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</si>
  <si>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</si>
  <si>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</si>
  <si>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</si>
  <si>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</si>
  <si>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</si>
  <si>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</si>
  <si>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</si>
  <si>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</si>
  <si>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</si>
  <si>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</si>
  <si>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</si>
  <si>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</si>
  <si>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</si>
  <si>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</si>
  <si>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</si>
  <si>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</si>
  <si>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</si>
  <si>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</si>
  <si>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</si>
  <si>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</si>
  <si>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</si>
  <si>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</si>
  <si>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</si>
  <si>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</si>
  <si>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</si>
  <si>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</si>
  <si>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</si>
  <si>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</si>
  <si>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</si>
  <si>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</si>
  <si>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</si>
  <si>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</si>
  <si>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</si>
  <si>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</si>
  <si>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</si>
  <si>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</si>
  <si>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</si>
  <si>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</si>
  <si>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</si>
  <si>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</si>
  <si>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</si>
  <si>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</si>
  <si>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</si>
  <si>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</si>
  <si>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</si>
  <si>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</si>
  <si>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</si>
  <si>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</si>
  <si>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</si>
  <si>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</si>
  <si>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</si>
  <si>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</si>
  <si>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</si>
  <si>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</si>
  <si>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</si>
  <si>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</si>
  <si>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</si>
  <si>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</si>
  <si>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</si>
  <si>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</si>
  <si>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</si>
  <si>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</si>
  <si>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</si>
  <si>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</si>
  <si>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</si>
  <si>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</si>
  <si>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</si>
  <si>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</si>
  <si>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</si>
  <si>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</si>
  <si>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</si>
  <si>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</si>
  <si>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</si>
  <si>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</si>
  <si>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</si>
  <si>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</si>
  <si>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</si>
  <si>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</si>
  <si>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</si>
  <si>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</si>
  <si>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</si>
  <si>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</si>
  <si>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</si>
  <si>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</si>
  <si>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</si>
  <si>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</si>
  <si>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</si>
  <si>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</si>
  <si>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</si>
  <si>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</si>
  <si>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</si>
  <si>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</si>
  <si>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</si>
  <si>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</si>
  <si>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</si>
  <si>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</si>
  <si>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</si>
  <si>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</si>
  <si>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</si>
  <si>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</si>
  <si>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</si>
  <si>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</si>
  <si>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</si>
  <si>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</si>
  <si>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</si>
  <si>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</si>
  <si>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</si>
  <si>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</si>
  <si>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</si>
  <si>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</si>
  <si>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</si>
  <si>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</si>
  <si>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</si>
  <si>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</si>
  <si>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</si>
  <si>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</si>
  <si>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</si>
  <si>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</si>
  <si>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</si>
  <si>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</si>
  <si>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</si>
  <si>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</si>
  <si>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</si>
  <si>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</si>
  <si>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</si>
  <si>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</si>
  <si>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</si>
  <si>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</si>
  <si>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</si>
  <si>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</si>
  <si>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</si>
  <si>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</si>
  <si>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</si>
  <si>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</si>
  <si>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</si>
  <si>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</si>
  <si>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</si>
  <si>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</si>
  <si>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</si>
  <si>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</si>
  <si>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</si>
  <si>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</si>
  <si>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</si>
  <si>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</si>
  <si>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</si>
  <si>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</si>
  <si>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</si>
  <si>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</si>
  <si>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</si>
  <si>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</si>
  <si>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</si>
  <si>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</si>
  <si>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</si>
  <si>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</si>
  <si>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</si>
  <si>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</si>
  <si>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</si>
  <si>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</si>
  <si>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</si>
  <si>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</si>
  <si>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</si>
  <si>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</si>
  <si>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</si>
  <si>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</si>
  <si>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</si>
  <si>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</si>
  <si>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</si>
  <si>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</si>
  <si>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</si>
  <si>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</si>
  <si>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</si>
  <si>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</si>
  <si>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</si>
  <si>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</si>
  <si>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</si>
  <si>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</si>
  <si>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</si>
  <si>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</si>
  <si>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</si>
  <si>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</si>
  <si>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</si>
  <si>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</si>
  <si>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</si>
  <si>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</si>
  <si>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</si>
  <si>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</si>
  <si>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</si>
  <si>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</si>
  <si>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</si>
  <si>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</si>
  <si>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</si>
  <si>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</si>
  <si>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</si>
  <si>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</si>
  <si>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</si>
  <si>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</si>
  <si>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</si>
  <si>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</si>
  <si>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</si>
  <si>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</si>
  <si>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</si>
  <si>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</si>
  <si>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</si>
  <si>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</si>
  <si>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</si>
  <si>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</si>
  <si>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</si>
  <si>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</si>
  <si>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</si>
  <si>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</si>
  <si>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</si>
  <si>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</si>
  <si>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</si>
  <si>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</si>
  <si>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</si>
  <si>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</si>
  <si>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</si>
  <si>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</si>
  <si>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</si>
  <si>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</si>
  <si>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</si>
  <si>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</si>
  <si>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</si>
  <si>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</si>
  <si>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</si>
  <si>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</si>
  <si>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</si>
  <si>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</si>
  <si>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</si>
  <si>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</si>
  <si>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</si>
  <si>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</si>
  <si>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</si>
  <si>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</si>
  <si>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</si>
  <si>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</si>
  <si>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</si>
  <si>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</si>
  <si>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</si>
  <si>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</si>
  <si>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</si>
  <si>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</si>
  <si>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</si>
  <si>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</si>
  <si>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</si>
  <si>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</si>
  <si>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</si>
  <si>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</si>
  <si>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</si>
  <si>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</si>
  <si>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</si>
  <si>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</si>
  <si>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</si>
  <si>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</si>
  <si>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</si>
  <si>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</si>
  <si>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</si>
  <si>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</si>
  <si>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</si>
  <si>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</si>
  <si>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</si>
  <si>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</si>
  <si>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</si>
  <si>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</si>
  <si>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</si>
  <si>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</si>
  <si>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</si>
  <si>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</si>
  <si>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</si>
  <si>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</si>
  <si>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</si>
  <si>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</si>
  <si>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</si>
  <si>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</si>
  <si>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</si>
  <si>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</si>
  <si>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</si>
  <si>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</si>
  <si>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</si>
  <si>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</si>
  <si>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</si>
  <si>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</si>
  <si>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</si>
  <si>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</si>
  <si>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</si>
  <si>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</si>
  <si>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</si>
  <si>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</si>
  <si>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</si>
  <si>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</si>
  <si>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</si>
  <si>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</si>
  <si>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</si>
  <si>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</si>
  <si>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</si>
  <si>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</si>
  <si>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</si>
  <si>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</si>
  <si>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</si>
  <si>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</si>
  <si>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</si>
  <si>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</si>
  <si>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</si>
  <si>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</si>
  <si>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</si>
  <si>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</si>
  <si>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</si>
  <si>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</si>
  <si>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</si>
  <si>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</si>
  <si>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</si>
  <si>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</si>
  <si>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</si>
  <si>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</si>
  <si>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</si>
  <si>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</si>
  <si>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</si>
  <si>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</si>
  <si>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</si>
  <si>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</si>
  <si>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</si>
  <si>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</si>
  <si>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</si>
  <si>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</si>
  <si>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</si>
  <si>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</si>
  <si>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</si>
  <si>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</si>
  <si>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</si>
  <si>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</si>
  <si>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</si>
  <si>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</si>
  <si>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</si>
  <si>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</si>
  <si>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</si>
  <si>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</si>
  <si>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</si>
  <si>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</si>
  <si>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</si>
  <si>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</si>
  <si>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</si>
  <si>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</si>
  <si>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</si>
  <si>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</si>
  <si>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</si>
  <si>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</si>
  <si>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</si>
  <si>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</si>
  <si>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</si>
  <si>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</si>
  <si>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</si>
  <si>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</si>
  <si>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</si>
  <si>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</si>
  <si>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</si>
  <si>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</si>
  <si>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</si>
  <si>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</si>
  <si>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</si>
  <si>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</si>
  <si>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</si>
  <si>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</si>
  <si>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</si>
  <si>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</si>
  <si>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</si>
  <si>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</si>
  <si>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</si>
  <si>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</si>
  <si>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</si>
  <si>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</si>
  <si>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</si>
  <si>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</si>
  <si>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</si>
  <si>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</si>
  <si>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</si>
  <si>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</si>
  <si>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</si>
  <si>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</si>
  <si>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</si>
  <si>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</si>
  <si>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</si>
  <si>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</si>
  <si>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</si>
  <si>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</si>
  <si>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</si>
  <si>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</si>
  <si>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</si>
  <si>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</si>
  <si>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</si>
  <si>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</si>
  <si>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</si>
  <si>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</si>
  <si>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</si>
  <si>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</si>
  <si>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</si>
  <si>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</si>
  <si>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</si>
  <si>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</si>
  <si>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</si>
  <si>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</si>
  <si>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</si>
  <si>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</si>
  <si>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</si>
  <si>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</si>
  <si>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</si>
  <si>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</si>
  <si>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</si>
  <si>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</si>
  <si>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</si>
  <si>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</si>
  <si>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</si>
  <si>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</si>
  <si>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</si>
  <si>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</si>
  <si>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</si>
  <si>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</si>
  <si>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</si>
  <si>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</si>
  <si>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</si>
  <si>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</si>
  <si>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</si>
  <si>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</si>
  <si>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</si>
  <si>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</si>
  <si>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</si>
  <si>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</si>
  <si>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</si>
  <si>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</si>
  <si>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</si>
  <si>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</si>
  <si>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</si>
  <si>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</si>
  <si>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</si>
  <si>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</si>
  <si>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</si>
  <si>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</si>
  <si>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</si>
  <si>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</si>
  <si>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</si>
  <si>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</si>
  <si>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</si>
  <si>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</si>
  <si>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</si>
  <si>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</si>
  <si>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</si>
  <si>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</si>
  <si>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</si>
  <si>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</si>
  <si>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</si>
  <si>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</si>
  <si>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</si>
  <si>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</si>
  <si>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</si>
  <si>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</si>
  <si>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</si>
  <si>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</si>
  <si>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</si>
  <si>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</si>
  <si>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</si>
  <si>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</si>
  <si>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</si>
  <si>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</si>
  <si>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</si>
  <si>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</si>
  <si>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</si>
  <si>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</si>
  <si>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</si>
  <si>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</si>
  <si>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</si>
  <si>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</si>
  <si>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</si>
  <si>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</si>
  <si>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</si>
  <si>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</si>
  <si>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</si>
  <si>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</si>
  <si>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</si>
  <si>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</si>
  <si>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</si>
  <si>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</si>
  <si>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</si>
  <si>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</si>
  <si>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</si>
  <si>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</si>
  <si>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</si>
  <si>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</si>
  <si>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</si>
  <si>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</si>
  <si>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</si>
  <si>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</si>
  <si>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</si>
  <si>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</si>
  <si>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</si>
  <si>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</si>
  <si>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</si>
  <si>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</si>
  <si>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</si>
  <si>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</si>
  <si>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</si>
  <si>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</si>
  <si>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</si>
  <si>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</si>
  <si>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</si>
  <si>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</si>
  <si>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</si>
  <si>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</si>
  <si>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</si>
  <si>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</si>
  <si>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</si>
  <si>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</si>
  <si>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</si>
  <si>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</si>
  <si>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</si>
  <si>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</si>
  <si>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</si>
  <si>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</si>
  <si>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</si>
  <si>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</si>
  <si>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</si>
  <si>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</si>
  <si>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</si>
  <si>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</si>
  <si>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</si>
  <si>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</si>
  <si>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</si>
  <si>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</si>
  <si>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</si>
  <si>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</si>
  <si>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</si>
  <si>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</si>
  <si>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</si>
  <si>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</si>
  <si>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</si>
  <si>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</si>
  <si>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</si>
  <si>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</si>
  <si>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</si>
  <si>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</si>
  <si>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</si>
  <si>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</si>
  <si>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</si>
  <si>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</si>
  <si>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</si>
  <si>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</si>
  <si>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</si>
  <si>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</si>
  <si>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</si>
  <si>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</si>
  <si>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</si>
  <si>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</si>
  <si>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</si>
  <si>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</si>
  <si>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</si>
  <si>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</si>
  <si>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</si>
  <si>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</si>
  <si>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</si>
  <si>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</si>
  <si>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</si>
  <si>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</si>
  <si>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</si>
  <si>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</si>
  <si>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</si>
  <si>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</si>
  <si>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</si>
  <si>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</si>
  <si>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</si>
  <si>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</si>
  <si>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</si>
  <si>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</si>
  <si>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</si>
  <si>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</si>
  <si>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</si>
  <si>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</si>
  <si>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</si>
  <si>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</si>
  <si>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</si>
  <si>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</si>
  <si>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</si>
  <si>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</si>
  <si>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</si>
  <si>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</si>
  <si>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</si>
  <si>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</si>
  <si>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</si>
  <si>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</si>
  <si>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</si>
  <si>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</si>
  <si>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</si>
  <si>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</si>
  <si>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</si>
  <si>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</si>
  <si>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</si>
  <si>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</si>
  <si>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</si>
  <si>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</si>
  <si>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</si>
  <si>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</si>
  <si>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</si>
  <si>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</si>
  <si>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</si>
  <si>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</si>
  <si>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</si>
  <si>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</si>
  <si>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</si>
  <si>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</si>
  <si>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</si>
  <si>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</si>
  <si>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</si>
  <si>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</si>
  <si>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</si>
  <si>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</si>
  <si>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</si>
  <si>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</si>
  <si>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</si>
  <si>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</si>
  <si>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</si>
  <si>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</si>
  <si>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</si>
  <si>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</si>
  <si>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</si>
  <si>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</si>
  <si>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</si>
  <si>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</si>
  <si>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</si>
  <si>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</si>
  <si>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</si>
  <si>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</si>
  <si>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</si>
  <si>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</si>
  <si>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</si>
  <si>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</si>
  <si>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</si>
  <si>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</si>
  <si>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</si>
  <si>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</si>
  <si>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</si>
  <si>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</si>
  <si>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</si>
  <si>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</si>
  <si>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</si>
  <si>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</si>
  <si>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</si>
  <si>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</si>
  <si>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</si>
  <si>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</si>
  <si>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</si>
  <si>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</si>
  <si>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</si>
  <si>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</si>
  <si>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</si>
  <si>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</si>
  <si>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</si>
  <si>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</si>
  <si>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</si>
  <si>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</si>
  <si>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</si>
  <si>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</si>
  <si>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</si>
  <si>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</si>
  <si>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</si>
  <si>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</si>
  <si>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</si>
  <si>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</si>
  <si>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</si>
  <si>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</si>
  <si>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</si>
  <si>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</si>
  <si>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</si>
  <si>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</si>
  <si>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</si>
  <si>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</si>
  <si>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</si>
  <si>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</si>
  <si>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</si>
  <si>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</si>
  <si>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</si>
  <si>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</si>
  <si>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</si>
  <si>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</si>
  <si>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</si>
  <si>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</si>
  <si>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</si>
  <si>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</si>
  <si>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</si>
  <si>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</si>
  <si>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</si>
  <si>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</si>
  <si>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</si>
  <si>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</si>
  <si>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</si>
  <si>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</si>
  <si>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</si>
  <si>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</si>
  <si>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</si>
  <si>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</si>
  <si>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</si>
  <si>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</si>
  <si>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</si>
  <si>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</si>
  <si>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</si>
  <si>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</si>
  <si>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</si>
  <si>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</si>
  <si>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</si>
  <si>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</si>
  <si>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</si>
  <si>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</si>
  <si>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</si>
  <si>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</si>
  <si>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</si>
  <si>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</si>
  <si>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</si>
  <si>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</si>
  <si>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</si>
  <si>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</si>
  <si>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</si>
  <si>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</si>
  <si>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</si>
  <si>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</si>
  <si>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</si>
  <si>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</si>
  <si>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</si>
  <si>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</si>
  <si>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</si>
  <si>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</si>
  <si>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</si>
  <si>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</si>
  <si>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</si>
  <si>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</si>
  <si>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</si>
  <si>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</si>
  <si>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</si>
  <si>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</si>
  <si>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</si>
  <si>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</si>
  <si>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</si>
  <si>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</si>
  <si>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</si>
  <si>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</si>
  <si>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</si>
  <si>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</si>
  <si>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</si>
  <si>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</si>
  <si>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</si>
  <si>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</si>
  <si>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</si>
  <si>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</si>
  <si>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</si>
  <si>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</si>
  <si>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</si>
  <si>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</si>
  <si>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</si>
  <si>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</si>
  <si>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</si>
  <si>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</si>
  <si>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</si>
  <si>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</si>
  <si>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</si>
  <si>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</si>
  <si>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</si>
  <si>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</si>
  <si>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</si>
  <si>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</si>
  <si>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</si>
  <si>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</si>
  <si>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</si>
  <si>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</si>
  <si>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</si>
  <si>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</si>
  <si>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</si>
  <si>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</si>
  <si>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</si>
  <si>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</si>
  <si>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</si>
  <si>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</si>
  <si>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</si>
  <si>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</si>
  <si>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</si>
  <si>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</si>
  <si>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</si>
  <si>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</si>
  <si>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</si>
  <si>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</si>
  <si>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</si>
  <si>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</si>
  <si>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</si>
  <si>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</si>
  <si>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</si>
  <si>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</si>
  <si>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</si>
  <si>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</si>
  <si>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</si>
  <si>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</si>
  <si>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</si>
  <si>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</si>
  <si>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</si>
  <si>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</si>
  <si>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</si>
  <si>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</si>
  <si>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</si>
  <si>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</si>
  <si>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</si>
  <si>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</si>
  <si>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</si>
  <si>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</si>
  <si>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</si>
  <si>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</si>
  <si>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</si>
  <si>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</si>
  <si>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</si>
  <si>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</si>
  <si>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</si>
  <si>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</si>
  <si>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</si>
  <si>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</si>
  <si>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</si>
  <si>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</si>
  <si>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</si>
  <si>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</si>
  <si>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</si>
  <si>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</si>
  <si>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</si>
  <si>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</si>
  <si>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</si>
  <si>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</si>
  <si>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</si>
  <si>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</si>
  <si>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</si>
  <si>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</si>
  <si>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</si>
  <si>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</si>
  <si>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</si>
  <si>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</si>
  <si>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</si>
  <si>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</si>
  <si>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</si>
  <si>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</si>
  <si>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</si>
  <si>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</si>
  <si>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</si>
  <si>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</si>
  <si>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</si>
  <si>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</si>
  <si>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</si>
  <si>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</si>
  <si>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</si>
  <si>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</si>
  <si>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</si>
  <si>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</si>
  <si>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</si>
  <si>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</si>
  <si>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</si>
  <si>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</si>
  <si>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</si>
  <si>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</si>
  <si>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</si>
  <si>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</si>
  <si>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</si>
  <si>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</si>
  <si>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</si>
  <si>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</si>
  <si>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</si>
  <si>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</si>
  <si>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</si>
  <si>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</si>
  <si>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</si>
  <si>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</si>
  <si>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</si>
  <si>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</si>
  <si>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</si>
  <si>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</si>
  <si>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</si>
  <si>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</si>
  <si>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</si>
  <si>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</si>
  <si>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</si>
  <si>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</si>
  <si>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</si>
  <si>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</si>
  <si>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</si>
  <si>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</si>
  <si>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</si>
  <si>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</si>
  <si>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</si>
  <si>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</si>
  <si>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</si>
  <si>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</si>
  <si>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</si>
  <si>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</si>
  <si>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</si>
  <si>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</si>
  <si>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</si>
  <si>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</si>
  <si>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</si>
  <si>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</si>
  <si>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</si>
  <si>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</si>
  <si>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</si>
  <si>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</si>
  <si>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</si>
  <si>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</si>
  <si>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</si>
  <si>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</si>
  <si>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</si>
  <si>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</si>
  <si>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</si>
  <si>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</si>
  <si>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</si>
  <si>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</si>
  <si>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</si>
  <si>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</si>
  <si>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</si>
  <si>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</si>
  <si>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</si>
  <si>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</si>
  <si>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</si>
  <si>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</si>
  <si>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</si>
  <si>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</si>
  <si>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</si>
  <si>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</si>
  <si>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</si>
  <si>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</si>
  <si>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</si>
  <si>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</si>
  <si>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</si>
  <si>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</si>
  <si>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</si>
  <si>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</si>
  <si>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</si>
  <si>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</si>
  <si>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</si>
  <si>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</si>
  <si>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</si>
  <si>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</si>
  <si>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</si>
  <si>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</si>
  <si>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</si>
  <si>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</si>
  <si>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</si>
  <si>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</si>
  <si>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</si>
  <si>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</si>
  <si>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</si>
  <si>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</si>
  <si>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</si>
  <si>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</si>
  <si>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</si>
  <si>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</si>
  <si>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</si>
  <si>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</si>
  <si>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</si>
  <si>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</si>
  <si>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</si>
  <si>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</si>
  <si>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</si>
  <si>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</si>
  <si>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</si>
  <si>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</si>
  <si>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</si>
  <si>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</si>
  <si>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</si>
  <si>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</si>
  <si>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</si>
  <si>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</si>
  <si>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</si>
  <si>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</si>
  <si>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</si>
  <si>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</si>
  <si>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</si>
  <si>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</si>
  <si>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</si>
  <si>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</si>
  <si>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</si>
  <si>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</si>
  <si>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</si>
  <si>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</si>
  <si>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</si>
  <si>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</si>
  <si>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</si>
  <si>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</si>
  <si>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</si>
  <si>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</si>
  <si>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</si>
  <si>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</si>
  <si>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</si>
  <si>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</si>
  <si>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</si>
  <si>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</si>
  <si>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</si>
  <si>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</si>
  <si>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</si>
  <si>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</si>
  <si>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</si>
  <si>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</si>
  <si>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</si>
  <si>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</si>
  <si>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</si>
  <si>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</si>
  <si>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</si>
  <si>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</si>
  <si>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</si>
  <si>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</si>
  <si>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</si>
  <si>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</si>
  <si>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</si>
  <si>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</si>
  <si>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</si>
  <si>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</si>
  <si>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</si>
  <si>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</si>
  <si>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</si>
  <si>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</si>
  <si>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</si>
  <si>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</si>
  <si>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</si>
  <si>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</si>
  <si>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</si>
  <si>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</si>
  <si>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</si>
  <si>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</si>
  <si>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</si>
  <si>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</si>
  <si>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</si>
  <si>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</si>
  <si>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</si>
  <si>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</si>
  <si>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</si>
  <si>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</si>
  <si>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</si>
  <si>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</si>
  <si>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</si>
  <si>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</si>
  <si>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</si>
  <si>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</si>
  <si>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</si>
  <si>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</si>
  <si>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</si>
  <si>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</si>
  <si>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</si>
  <si>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</si>
  <si>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</si>
  <si>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</si>
  <si>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</si>
  <si>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</si>
  <si>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</si>
  <si>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</si>
  <si>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</si>
  <si>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</si>
  <si>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</si>
  <si>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</si>
  <si>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</si>
  <si>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</si>
  <si>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</si>
  <si>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</si>
  <si>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</si>
  <si>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</si>
  <si>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</si>
  <si>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</si>
  <si>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</si>
  <si>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</si>
  <si>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</si>
  <si>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</si>
  <si>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</si>
  <si>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</si>
  <si>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</si>
  <si>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</si>
  <si>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</si>
  <si>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</si>
  <si>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</si>
  <si>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</si>
  <si>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</si>
  <si>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</si>
  <si>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</si>
  <si>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</si>
  <si>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</si>
  <si>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</si>
  <si>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</si>
  <si>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</si>
  <si>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</si>
  <si>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</si>
  <si>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</si>
  <si>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</si>
  <si>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</si>
  <si>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</si>
  <si>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</si>
  <si>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</si>
  <si>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</si>
  <si>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</si>
  <si>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</si>
  <si>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</si>
  <si>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</si>
  <si>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</si>
  <si>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</si>
  <si>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</si>
  <si>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</si>
  <si>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</si>
  <si>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</si>
  <si>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</si>
  <si>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</si>
  <si>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</si>
  <si>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</si>
  <si>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</si>
  <si>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</si>
  <si>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</si>
  <si>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</si>
  <si>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</si>
  <si>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</si>
  <si>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</si>
  <si>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</si>
  <si>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</si>
  <si>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</si>
  <si>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</si>
  <si>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</si>
  <si>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</si>
  <si>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</si>
  <si>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</si>
  <si>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</si>
  <si>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</si>
  <si>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</si>
  <si>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</si>
  <si>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</si>
  <si>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</si>
  <si>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</si>
  <si>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</si>
  <si>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</si>
  <si>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</si>
  <si>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</si>
  <si>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</si>
  <si>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</si>
  <si>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</si>
  <si>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</si>
  <si>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</si>
  <si>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</si>
  <si>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</si>
  <si>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</si>
  <si>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</si>
  <si>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</si>
  <si>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</si>
  <si>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</si>
  <si>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</si>
  <si>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</si>
  <si>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</si>
  <si>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</si>
  <si>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</si>
  <si>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</si>
  <si>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</si>
  <si>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</si>
  <si>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</si>
  <si>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</si>
  <si>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</si>
  <si>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</si>
  <si>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</si>
  <si>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</si>
  <si>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</si>
  <si>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</si>
  <si>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</si>
  <si>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</si>
  <si>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</si>
  <si>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</si>
  <si>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</si>
  <si>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</si>
  <si>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</si>
  <si>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</si>
  <si>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</si>
  <si>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</si>
  <si>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</si>
  <si>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</si>
  <si>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</si>
  <si>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</si>
  <si>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</si>
  <si>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</si>
  <si>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</si>
  <si>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</si>
  <si>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</si>
  <si>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</si>
  <si>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</si>
  <si>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</si>
  <si>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</si>
  <si>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</si>
  <si>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</si>
  <si>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</si>
  <si>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</si>
  <si>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</si>
  <si>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</si>
  <si>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</si>
  <si>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</si>
  <si>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</si>
  <si>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</si>
  <si>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</si>
  <si>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</si>
  <si>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</si>
  <si>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</si>
  <si>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</si>
  <si>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</si>
  <si>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</si>
  <si>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</si>
  <si>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</si>
  <si>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</si>
  <si>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</si>
  <si>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</si>
  <si>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</si>
  <si>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</si>
  <si>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</si>
  <si>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</si>
  <si>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</si>
  <si>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</si>
  <si>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</si>
  <si>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</si>
  <si>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</si>
  <si>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</si>
  <si>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</si>
  <si>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</si>
  <si>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</si>
  <si>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</si>
  <si>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</si>
  <si>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</si>
  <si>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</si>
  <si>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</si>
  <si>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</si>
  <si>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</si>
  <si>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</si>
  <si>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</si>
  <si>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</si>
  <si>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</si>
  <si>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</si>
  <si>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</si>
  <si>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</si>
  <si>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</si>
  <si>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</si>
  <si>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</si>
  <si>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</si>
  <si>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</si>
  <si>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</si>
  <si>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</si>
  <si>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</si>
  <si>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</si>
  <si>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</si>
  <si>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</si>
  <si>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</si>
  <si>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</si>
  <si>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</si>
  <si>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</si>
  <si>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</si>
  <si>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</si>
  <si>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</si>
  <si>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</si>
  <si>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</si>
  <si>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</si>
  <si>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</si>
  <si>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</si>
  <si>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</si>
  <si>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</si>
  <si>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</si>
  <si>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</si>
  <si>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</si>
  <si>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</si>
  <si>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</si>
  <si>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</si>
  <si>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</si>
  <si>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</si>
  <si>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</si>
  <si>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</si>
  <si>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</si>
  <si>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</si>
  <si>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</si>
  <si>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</si>
  <si>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</si>
  <si>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</si>
  <si>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</si>
  <si>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</si>
  <si>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</si>
  <si>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</si>
  <si>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</si>
  <si>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</si>
  <si>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</si>
  <si>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</si>
  <si>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</si>
  <si>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</si>
  <si>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</si>
  <si>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</si>
  <si>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</si>
  <si>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</si>
  <si>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</si>
  <si>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</si>
  <si>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</si>
  <si>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</si>
  <si>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</si>
  <si>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</si>
  <si>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</si>
  <si>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</si>
  <si>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</si>
  <si>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</si>
  <si>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</si>
  <si>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</si>
  <si>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</si>
  <si>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</si>
  <si>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</si>
  <si>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</si>
  <si>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</si>
  <si>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</si>
  <si>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</si>
  <si>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</si>
  <si>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</si>
  <si>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</si>
  <si>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</si>
  <si>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</si>
  <si>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</si>
  <si>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</si>
  <si>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</si>
  <si>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</si>
  <si>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</si>
  <si>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</si>
  <si>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</si>
  <si>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</si>
  <si>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</si>
  <si>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</si>
  <si>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</si>
  <si>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</si>
  <si>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</si>
  <si>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</si>
  <si>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</si>
  <si>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</si>
  <si>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</si>
  <si>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</si>
  <si>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</si>
  <si>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</si>
  <si>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</si>
  <si>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</si>
  <si>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</si>
  <si>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</si>
  <si>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</si>
  <si>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</si>
  <si>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</si>
  <si>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</si>
  <si>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</si>
  <si>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</si>
  <si>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</si>
  <si>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</si>
  <si>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</si>
  <si>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</si>
  <si>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</si>
  <si>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</si>
  <si>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</si>
  <si>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</si>
  <si>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</si>
  <si>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</si>
  <si>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</si>
  <si>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</si>
  <si>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</si>
  <si>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</si>
  <si>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</si>
  <si>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</si>
  <si>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</si>
  <si>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</si>
  <si>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</si>
  <si>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</si>
  <si>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</si>
  <si>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</si>
  <si>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</si>
  <si>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</si>
  <si>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</si>
  <si>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</si>
  <si>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</si>
  <si>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</si>
  <si>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</si>
  <si>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</si>
  <si>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</si>
  <si>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</si>
  <si>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</si>
  <si>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</si>
  <si>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</si>
  <si>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</si>
  <si>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</si>
  <si>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</si>
  <si>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</si>
  <si>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</si>
  <si>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</si>
  <si>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</si>
  <si>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</si>
  <si>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</si>
  <si>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</si>
  <si>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</si>
  <si>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</si>
  <si>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</si>
  <si>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</si>
  <si>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</si>
  <si>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</si>
  <si>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</si>
  <si>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</si>
  <si>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</si>
  <si>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</si>
  <si>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</si>
  <si>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</si>
  <si>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</si>
  <si>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</si>
  <si>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</si>
  <si>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</si>
  <si>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</si>
  <si>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</si>
  <si>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</si>
  <si>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</si>
  <si>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</si>
  <si>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</si>
  <si>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</si>
  <si>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</si>
  <si>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</si>
  <si>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</si>
  <si>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</si>
  <si>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</si>
  <si>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</si>
  <si>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</si>
  <si>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</si>
  <si>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</si>
  <si>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</si>
  <si>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</si>
  <si>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</si>
  <si>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</si>
  <si>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</si>
  <si>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</si>
  <si>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</si>
  <si>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</si>
  <si>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</si>
  <si>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</si>
  <si>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</si>
  <si>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</si>
  <si>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</si>
  <si>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</si>
  <si>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</si>
  <si>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</si>
  <si>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</si>
  <si>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</si>
  <si>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</si>
  <si>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</si>
  <si>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</si>
  <si>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</si>
  <si>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</si>
  <si>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</si>
  <si>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</si>
  <si>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</si>
  <si>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</si>
  <si>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</si>
  <si>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</si>
  <si>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</si>
  <si>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</si>
  <si>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</si>
  <si>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</si>
  <si>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</si>
  <si>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</si>
  <si>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</si>
  <si>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</si>
  <si>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</si>
  <si>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</si>
  <si>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</si>
  <si>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</si>
  <si>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</si>
  <si>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</si>
  <si>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</si>
  <si>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</si>
  <si>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</si>
  <si>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</si>
  <si>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</si>
  <si>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</si>
  <si>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</si>
  <si>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</si>
  <si>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</si>
  <si>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</si>
  <si>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</si>
  <si>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</si>
  <si>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</si>
  <si>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</si>
  <si>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</si>
  <si>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</si>
  <si>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</si>
  <si>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</si>
  <si>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</si>
  <si>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</si>
  <si>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</si>
  <si>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</si>
  <si>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</si>
  <si>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</si>
  <si>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</si>
  <si>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</si>
  <si>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</si>
  <si>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</si>
  <si>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</si>
  <si>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</si>
  <si>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</si>
  <si>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</si>
  <si>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</si>
  <si>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</si>
  <si>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</si>
  <si>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</si>
  <si>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</si>
  <si>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</si>
  <si>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</si>
  <si>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</si>
  <si>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</si>
  <si>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</si>
  <si>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</si>
  <si>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</si>
  <si>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</si>
  <si>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</si>
  <si>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</si>
  <si>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</si>
  <si>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</si>
  <si>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</si>
  <si>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</si>
  <si>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</si>
  <si>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</si>
  <si>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</si>
  <si>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</si>
  <si>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</si>
  <si>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</si>
  <si>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</si>
  <si>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</si>
  <si>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</si>
  <si>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</si>
  <si>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</si>
  <si>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</si>
  <si>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</si>
  <si>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</si>
  <si>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</si>
  <si>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</si>
  <si>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</si>
  <si>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</si>
  <si>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</si>
  <si>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</si>
  <si>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</si>
  <si>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</si>
  <si>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</si>
  <si>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</si>
  <si>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</si>
  <si>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</si>
  <si>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</si>
  <si>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</si>
  <si>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</si>
  <si>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</si>
  <si>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</si>
  <si>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</si>
  <si>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</si>
  <si>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</si>
  <si>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</si>
  <si>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</si>
  <si>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</si>
  <si>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</si>
  <si>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</si>
  <si>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</si>
  <si>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</si>
  <si>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</si>
  <si>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</si>
  <si>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</si>
  <si>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</si>
  <si>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</si>
  <si>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</si>
  <si>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</si>
  <si>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</si>
  <si>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</si>
  <si>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</si>
  <si>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</si>
  <si>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</si>
  <si>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</si>
  <si>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</si>
  <si>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</si>
  <si>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</si>
  <si>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</si>
  <si>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</si>
  <si>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</si>
  <si>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</si>
  <si>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</si>
  <si>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</si>
  <si>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</si>
  <si>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</si>
  <si>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</si>
  <si>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</si>
  <si>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</si>
  <si>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</si>
  <si>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</si>
  <si>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</si>
  <si>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</si>
  <si>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</si>
  <si>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</si>
  <si>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</si>
  <si>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</si>
  <si>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</si>
  <si>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</si>
  <si>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</si>
  <si>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</si>
  <si>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</si>
  <si>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</si>
  <si>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</si>
  <si>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</si>
  <si>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</si>
  <si>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</si>
  <si>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</si>
  <si>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</si>
  <si>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</si>
  <si>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</si>
  <si>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</si>
  <si>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</si>
  <si>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</si>
  <si>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</si>
  <si>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</si>
  <si>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</si>
  <si>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</si>
  <si>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</si>
  <si>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</si>
  <si>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</si>
  <si>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</si>
  <si>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</si>
  <si>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</si>
  <si>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</si>
  <si>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</si>
  <si>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</si>
  <si>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</si>
  <si>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</si>
  <si>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</si>
  <si>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</si>
  <si>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</si>
  <si>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</si>
  <si>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</si>
  <si>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</si>
  <si>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</si>
  <si>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</si>
  <si>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</si>
  <si>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</si>
  <si>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</si>
  <si>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</si>
  <si>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</si>
  <si>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</si>
  <si>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</si>
  <si>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</si>
  <si>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</si>
  <si>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</si>
  <si>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</si>
  <si>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</si>
  <si>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</si>
  <si>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</si>
  <si>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</si>
  <si>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</si>
  <si>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</si>
  <si>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</si>
  <si>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</si>
  <si>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</si>
  <si>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</si>
  <si>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</si>
  <si>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</si>
  <si>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</si>
  <si>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</si>
  <si>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</si>
  <si>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</si>
  <si>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</si>
  <si>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</si>
  <si>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</si>
  <si>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</si>
  <si>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</si>
  <si>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</si>
  <si>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</si>
  <si>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</si>
  <si>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</si>
  <si>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</si>
  <si>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</si>
  <si>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</si>
  <si>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</si>
  <si>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</si>
  <si>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</si>
  <si>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</si>
  <si>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</si>
  <si>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</si>
  <si>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</si>
  <si>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</si>
  <si>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</si>
  <si>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</si>
  <si>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</si>
  <si>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</si>
  <si>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</si>
  <si>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</si>
  <si>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</si>
  <si>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</si>
  <si>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</si>
  <si>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</si>
  <si>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</si>
  <si>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</si>
  <si>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</si>
  <si>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</si>
  <si>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</si>
  <si>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</si>
  <si>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</si>
  <si>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</si>
  <si>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</si>
  <si>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</si>
  <si>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</si>
  <si>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</si>
  <si>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</si>
  <si>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</si>
  <si>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</si>
  <si>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</si>
  <si>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</si>
  <si>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</si>
  <si>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</si>
  <si>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</si>
  <si>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</si>
  <si>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</si>
  <si>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</si>
  <si>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</si>
  <si>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</si>
  <si>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</si>
  <si>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</si>
  <si>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</si>
  <si>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</si>
  <si>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</si>
  <si>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</si>
  <si>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</si>
  <si>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</si>
  <si>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</si>
  <si>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</si>
  <si>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</si>
  <si>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</si>
  <si>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</si>
  <si>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</si>
  <si>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</si>
  <si>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</si>
  <si>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</si>
  <si>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</si>
  <si>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</si>
  <si>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</si>
  <si>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</si>
  <si>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</si>
  <si>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</si>
  <si>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</si>
  <si>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</si>
  <si>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</si>
  <si>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</si>
  <si>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</si>
  <si>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</si>
  <si>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</si>
  <si>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</si>
  <si>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</si>
  <si>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</si>
  <si>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</si>
  <si>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</si>
  <si>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</si>
  <si>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</si>
  <si>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</si>
  <si>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</si>
  <si>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</si>
  <si>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</si>
  <si>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</si>
  <si>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</si>
  <si>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</si>
  <si>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</si>
  <si>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</si>
  <si>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</si>
  <si>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</si>
  <si>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</si>
  <si>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</si>
  <si>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</si>
  <si>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</si>
  <si>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</si>
  <si>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</si>
  <si>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</si>
  <si>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</si>
  <si>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</si>
  <si>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</si>
  <si>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</si>
  <si>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</si>
  <si>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</si>
  <si>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</si>
  <si>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</si>
  <si>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</si>
  <si>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</si>
  <si>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</si>
  <si>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</si>
  <si>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</si>
  <si>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</si>
  <si>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</si>
  <si>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</si>
  <si>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</si>
  <si>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</si>
  <si>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</si>
  <si>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</si>
  <si>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</si>
  <si>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</si>
  <si>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</si>
  <si>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</si>
  <si>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</si>
  <si>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</si>
  <si>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</si>
  <si>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</si>
  <si>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</si>
  <si>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</si>
  <si>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</si>
  <si>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</si>
  <si>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</si>
  <si>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</si>
  <si>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</si>
  <si>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</si>
  <si>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</si>
  <si>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</si>
  <si>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</si>
  <si>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</si>
  <si>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</si>
  <si>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</si>
  <si>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</si>
  <si>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</si>
  <si>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</si>
  <si>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</si>
  <si>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</si>
  <si>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</si>
  <si>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</si>
  <si>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</si>
  <si>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</si>
  <si>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</si>
  <si>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</si>
  <si>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</si>
  <si>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</si>
  <si>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</si>
  <si>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</si>
  <si>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</si>
  <si>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</si>
  <si>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</si>
  <si>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</si>
  <si>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</si>
  <si>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</si>
  <si>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</si>
  <si>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</si>
  <si>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</si>
  <si>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</si>
  <si>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</si>
  <si>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</si>
  <si>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</si>
  <si>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</si>
  <si>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</si>
  <si>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</si>
  <si>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</si>
  <si>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</si>
  <si>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</si>
  <si>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</si>
  <si>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</si>
  <si>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</si>
  <si>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</si>
  <si>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</si>
  <si>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</si>
  <si>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</si>
  <si>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</si>
  <si>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</si>
  <si>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</si>
  <si>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</si>
  <si>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</si>
  <si>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</si>
  <si>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</si>
  <si>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</si>
  <si>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</si>
  <si>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</si>
  <si>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</si>
  <si>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</si>
  <si>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</si>
  <si>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</si>
  <si>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</si>
  <si>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</si>
  <si>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</si>
  <si>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</si>
  <si>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</si>
  <si>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</si>
  <si>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</si>
  <si>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</si>
  <si>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</si>
  <si>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</si>
  <si>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</si>
  <si>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</si>
  <si>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</si>
  <si>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</si>
  <si>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</si>
  <si>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</si>
  <si>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</si>
  <si>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</si>
  <si>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</si>
  <si>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</si>
  <si>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</si>
  <si>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</si>
  <si>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</si>
  <si>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</si>
  <si>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</si>
  <si>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</si>
  <si>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</si>
  <si>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</si>
  <si>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</si>
  <si>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</si>
  <si>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</si>
  <si>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</si>
  <si>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</si>
  <si>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</si>
  <si>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</si>
  <si>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</si>
  <si>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</si>
  <si>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</si>
  <si>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</si>
  <si>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</si>
  <si>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</si>
  <si>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</si>
  <si>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</si>
  <si>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</si>
  <si>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</si>
  <si>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</si>
  <si>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</si>
  <si>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</si>
  <si>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</si>
  <si>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</si>
  <si>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</si>
  <si>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</si>
  <si>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</si>
  <si>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</si>
  <si>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</si>
  <si>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</si>
  <si>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</si>
  <si>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</si>
  <si>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</si>
  <si>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</si>
  <si>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</si>
  <si>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</si>
  <si>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</si>
  <si>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</si>
  <si>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</si>
  <si>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</si>
  <si>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</si>
  <si>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</si>
  <si>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</si>
  <si>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</si>
  <si>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</si>
  <si>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</si>
  <si>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</si>
  <si>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</si>
  <si>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</si>
  <si>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</si>
  <si>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</si>
  <si>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</si>
  <si>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</si>
  <si>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</si>
  <si>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</si>
  <si>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</si>
  <si>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</si>
  <si>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</si>
  <si>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</si>
  <si>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</si>
  <si>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</si>
  <si>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</si>
  <si>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</si>
  <si>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</si>
  <si>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</si>
  <si>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</si>
  <si>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</si>
  <si>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</si>
  <si>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</si>
  <si>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</si>
  <si>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</si>
  <si>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</si>
  <si>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</si>
  <si>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</si>
  <si>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</si>
  <si>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</si>
  <si>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</si>
  <si>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</si>
  <si>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</si>
  <si>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</si>
  <si>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</si>
  <si>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</si>
  <si>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</si>
  <si>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</si>
  <si>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</si>
  <si>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</si>
  <si>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</si>
  <si>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</si>
  <si>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</si>
  <si>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</si>
  <si>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</si>
  <si>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</si>
  <si>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</si>
  <si>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</si>
  <si>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</si>
  <si>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</si>
  <si>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</si>
  <si>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</si>
  <si>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</si>
  <si>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</si>
  <si>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</si>
  <si>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</si>
  <si>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</si>
  <si>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</si>
  <si>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</si>
  <si>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</si>
  <si>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</si>
  <si>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</si>
  <si>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</si>
  <si>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</si>
  <si>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</si>
  <si>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</si>
  <si>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</si>
  <si>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</si>
  <si>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</si>
  <si>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</si>
  <si>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</si>
  <si>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</si>
  <si>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</si>
  <si>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</si>
  <si>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</si>
  <si>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</si>
  <si>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</si>
  <si>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</si>
  <si>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</si>
  <si>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</si>
  <si>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</si>
  <si>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</si>
  <si>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</si>
  <si>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</si>
  <si>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</si>
  <si>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</si>
  <si>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</si>
  <si>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</si>
  <si>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</si>
  <si>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</si>
  <si>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</si>
  <si>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</si>
  <si>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</si>
  <si>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</si>
  <si>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</si>
  <si>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</si>
  <si>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</si>
  <si>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</si>
  <si>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</si>
  <si>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</si>
  <si>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</si>
  <si>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</si>
  <si>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</si>
  <si>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</si>
  <si>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</si>
  <si>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</si>
  <si>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</si>
  <si>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</si>
  <si>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</si>
  <si>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</si>
  <si>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</si>
  <si>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</si>
  <si>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</si>
  <si>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</si>
  <si>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</si>
  <si>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</si>
  <si>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</si>
  <si>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</si>
  <si>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</si>
  <si>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</si>
  <si>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</si>
  <si>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</si>
  <si>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</si>
  <si>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</si>
  <si>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</si>
  <si>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</si>
  <si>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</si>
  <si>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</si>
  <si>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</si>
  <si>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</si>
  <si>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</si>
  <si>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</si>
  <si>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</si>
  <si>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</si>
  <si>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</si>
  <si>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</si>
  <si>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</si>
  <si>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</si>
  <si>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</si>
  <si>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</si>
  <si>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</si>
  <si>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</si>
  <si>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</si>
  <si>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</si>
  <si>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</si>
  <si>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</si>
  <si>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</si>
  <si>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</si>
  <si>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</si>
  <si>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</si>
  <si>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</si>
  <si>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</si>
  <si>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</si>
  <si>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</si>
  <si>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</si>
  <si>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</si>
  <si>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</si>
  <si>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</si>
  <si>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</si>
  <si>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</si>
  <si>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</si>
  <si>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</si>
  <si>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</si>
  <si>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</si>
  <si>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</si>
  <si>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</si>
  <si>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</si>
  <si>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</si>
  <si>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</si>
  <si>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</si>
  <si>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</si>
  <si>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</si>
  <si>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</si>
  <si>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</si>
  <si>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</si>
  <si>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</si>
  <si>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</si>
  <si>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</si>
  <si>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</si>
  <si>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</si>
  <si>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</si>
  <si>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</si>
  <si>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</si>
  <si>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</si>
  <si>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</si>
  <si>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</si>
  <si>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</si>
  <si>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</si>
  <si>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</si>
  <si>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</si>
  <si>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</si>
  <si>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</si>
  <si>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</si>
  <si>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</si>
  <si>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</si>
  <si>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</si>
  <si>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</si>
  <si>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</si>
  <si>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</si>
  <si>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</si>
  <si>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</si>
  <si>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</si>
  <si>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</si>
  <si>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</si>
  <si>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</si>
  <si>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</si>
  <si>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</si>
  <si>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</si>
  <si>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</si>
  <si>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</si>
  <si>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</si>
  <si>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</si>
  <si>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</si>
  <si>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</si>
  <si>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</si>
  <si>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</si>
  <si>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</si>
  <si>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</si>
  <si>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</si>
  <si>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</si>
  <si>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</si>
  <si>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</si>
  <si>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</si>
  <si>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</si>
  <si>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</si>
  <si>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</si>
  <si>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</si>
  <si>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</si>
  <si>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</si>
  <si>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</si>
  <si>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</si>
  <si>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</si>
  <si>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</si>
  <si>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</si>
  <si>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</si>
  <si>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</si>
  <si>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</si>
  <si>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</si>
  <si>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</si>
  <si>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</si>
  <si>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</si>
  <si>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</si>
  <si>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</si>
  <si>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</si>
  <si>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</si>
  <si>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</si>
  <si>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</si>
  <si>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</si>
  <si>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</si>
  <si>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</si>
  <si>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</si>
  <si>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</si>
  <si>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</si>
  <si>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</si>
  <si>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</si>
  <si>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</si>
  <si>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</si>
  <si>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</si>
  <si>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</si>
  <si>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</si>
  <si>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</si>
  <si>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</si>
  <si>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</si>
  <si>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</si>
  <si>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</si>
  <si>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</si>
  <si>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</si>
  <si>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</si>
  <si>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</si>
  <si>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</si>
  <si>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</si>
  <si>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</si>
  <si>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</si>
  <si>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</si>
  <si>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</si>
  <si>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</si>
  <si>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</si>
  <si>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</si>
  <si>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</si>
  <si>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</si>
  <si>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</si>
  <si>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</si>
  <si>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</si>
  <si>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</si>
  <si>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</si>
  <si>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</si>
  <si>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</si>
  <si>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</si>
  <si>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</si>
  <si>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</si>
  <si>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</si>
  <si>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</si>
  <si>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</si>
  <si>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</si>
  <si>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</si>
  <si>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</si>
  <si>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</si>
  <si>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</si>
  <si>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</si>
  <si>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</si>
  <si>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</si>
  <si>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</si>
  <si>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</si>
  <si>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</si>
  <si>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</si>
  <si>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</si>
  <si>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</si>
  <si>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</si>
  <si>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</si>
  <si>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</si>
  <si>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</si>
  <si>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</si>
  <si>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</si>
  <si>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</si>
  <si>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</si>
  <si>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</si>
  <si>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</si>
  <si>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</si>
  <si>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</si>
  <si>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</si>
  <si>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</si>
  <si>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</si>
  <si>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</si>
  <si>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</si>
  <si>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</si>
  <si>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</si>
  <si>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</si>
  <si>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</si>
  <si>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</si>
  <si>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</si>
  <si>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</si>
  <si>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</si>
  <si>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</si>
  <si>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</si>
  <si>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</si>
  <si>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</si>
  <si>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</si>
  <si>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</si>
  <si>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</si>
  <si>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</si>
  <si>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</si>
  <si>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</si>
  <si>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</si>
  <si>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</si>
  <si>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</si>
  <si>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</si>
  <si>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</si>
  <si>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</si>
  <si>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</si>
  <si>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</si>
  <si>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</si>
  <si>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</si>
  <si>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</si>
  <si>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</si>
  <si>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</si>
  <si>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</si>
  <si>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</si>
  <si>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</si>
  <si>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</si>
  <si>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</si>
  <si>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</si>
  <si>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</si>
  <si>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</si>
  <si>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</si>
  <si>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</si>
  <si>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</si>
  <si>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</si>
  <si>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</si>
  <si>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</si>
  <si>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</si>
  <si>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</si>
  <si>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</si>
  <si>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</si>
  <si>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</si>
  <si>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</si>
  <si>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</si>
  <si>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</si>
  <si>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</si>
  <si>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</si>
  <si>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</si>
  <si>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</si>
  <si>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</si>
  <si>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</si>
  <si>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</si>
  <si>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</si>
  <si>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</si>
  <si>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</si>
  <si>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</si>
  <si>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</si>
  <si>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</si>
  <si>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</si>
  <si>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</si>
  <si>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</si>
  <si>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</si>
  <si>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</si>
  <si>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</si>
  <si>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</si>
  <si>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</si>
  <si>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</si>
  <si>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</si>
  <si>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</si>
  <si>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</si>
  <si>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</si>
  <si>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</si>
  <si>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</si>
  <si>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</si>
  <si>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</si>
  <si>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</si>
  <si>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</si>
  <si>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</si>
  <si>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</si>
  <si>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</si>
  <si>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</si>
  <si>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</si>
  <si>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</si>
  <si>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</si>
  <si>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</si>
  <si>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</si>
  <si>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</si>
  <si>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</si>
  <si>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</si>
  <si>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</si>
  <si>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</si>
  <si>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</si>
  <si>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</si>
  <si>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</si>
  <si>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</si>
  <si>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</si>
  <si>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</si>
  <si>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</si>
  <si>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</si>
  <si>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</si>
  <si>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</si>
  <si>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</si>
  <si>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</si>
  <si>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</si>
  <si>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</si>
  <si>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</si>
  <si>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</si>
  <si>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</si>
  <si>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</si>
  <si>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</si>
  <si>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</si>
  <si>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</si>
  <si>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</si>
  <si>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</si>
  <si>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</si>
  <si>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</si>
  <si>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</si>
  <si>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</si>
  <si>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</si>
  <si>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</si>
  <si>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</si>
  <si>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</si>
  <si>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</si>
  <si>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</si>
  <si>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</si>
  <si>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</si>
  <si>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</si>
  <si>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</si>
  <si>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</si>
  <si>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</si>
  <si>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</si>
  <si>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</si>
  <si>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</si>
  <si>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</si>
  <si>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</si>
  <si>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</si>
  <si>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</si>
  <si>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</si>
  <si>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</si>
  <si>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</si>
  <si>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</si>
  <si>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</si>
  <si>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</si>
  <si>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</si>
  <si>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</si>
  <si>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</si>
  <si>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</si>
  <si>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</si>
  <si>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</si>
  <si>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</si>
  <si>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</si>
  <si>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</si>
  <si>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</si>
  <si>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</si>
  <si>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</si>
  <si>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</si>
  <si>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</si>
  <si>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</si>
  <si>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</si>
  <si>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</si>
  <si>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</si>
  <si>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</si>
  <si>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</si>
  <si>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</si>
  <si>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</si>
  <si>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</si>
  <si>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</si>
  <si>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</si>
  <si>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</si>
  <si>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</si>
  <si>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</si>
  <si>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</si>
  <si>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</si>
  <si>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</si>
  <si>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</si>
  <si>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</si>
  <si>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</si>
  <si>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</si>
  <si>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</si>
  <si>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</si>
  <si>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</si>
  <si>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</si>
  <si>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</si>
  <si>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</si>
  <si>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</si>
  <si>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</si>
  <si>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</si>
  <si>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</si>
  <si>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</si>
  <si>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</si>
  <si>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</si>
  <si>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</si>
  <si>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</si>
  <si>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</si>
  <si>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</si>
  <si>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</si>
  <si>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</si>
  <si>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</si>
  <si>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</si>
  <si>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</si>
  <si>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</si>
  <si>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</si>
  <si>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</si>
  <si>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</si>
  <si>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</si>
  <si>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</si>
  <si>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</si>
  <si>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</si>
  <si>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</si>
  <si>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</si>
  <si>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</si>
  <si>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</si>
  <si>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</si>
  <si>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</si>
  <si>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</si>
  <si>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</si>
  <si>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</si>
  <si>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</si>
  <si>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</si>
  <si>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</si>
  <si>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</si>
  <si>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</si>
  <si>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</si>
  <si>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</si>
  <si>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</si>
  <si>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</si>
  <si>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</si>
  <si>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</si>
  <si>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</si>
  <si>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</si>
  <si>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</si>
  <si>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</si>
  <si>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</si>
  <si>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</si>
  <si>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</si>
  <si>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</si>
  <si>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</si>
  <si>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</si>
  <si>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</si>
  <si>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</si>
  <si>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</si>
  <si>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</si>
  <si>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</si>
  <si>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</si>
  <si>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</si>
  <si>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</si>
  <si>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</si>
  <si>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</si>
  <si>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</si>
  <si>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</si>
  <si>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</si>
  <si>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</si>
  <si>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</si>
  <si>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</si>
  <si>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</si>
  <si>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</si>
  <si>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</si>
  <si>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</si>
  <si>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</si>
  <si>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</si>
  <si>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</si>
  <si>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</si>
  <si>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</si>
  <si>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</si>
  <si>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</si>
  <si>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</si>
  <si>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</si>
  <si>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</si>
  <si>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</si>
  <si>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</si>
  <si>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</si>
  <si>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</si>
  <si>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</si>
  <si>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</si>
  <si>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</si>
  <si>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</si>
  <si>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</si>
  <si>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</si>
  <si>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</si>
  <si>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</si>
  <si>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</si>
  <si>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</si>
  <si>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</si>
  <si>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</si>
  <si>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</si>
  <si>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</si>
  <si>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</si>
  <si>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</si>
  <si>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</si>
  <si>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</si>
  <si>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</si>
  <si>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</si>
  <si>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</si>
  <si>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</si>
  <si>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</si>
  <si>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</si>
  <si>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</si>
  <si>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</si>
  <si>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</si>
  <si>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</si>
  <si>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</si>
  <si>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</si>
  <si>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</si>
  <si>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</si>
  <si>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</si>
  <si>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</si>
  <si>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</si>
  <si>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</si>
  <si>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</si>
  <si>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</si>
  <si>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</si>
  <si>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</si>
  <si>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</si>
  <si>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</si>
  <si>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</si>
  <si>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</si>
  <si>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</si>
  <si>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</si>
  <si>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</si>
  <si>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</si>
  <si>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</si>
  <si>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</si>
  <si>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</si>
  <si>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</si>
  <si>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</si>
  <si>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</si>
  <si>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</si>
  <si>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</si>
  <si>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</si>
  <si>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</si>
  <si>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</si>
  <si>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</si>
  <si>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</si>
  <si>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</si>
  <si>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</si>
  <si>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</si>
  <si>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</si>
  <si>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</si>
  <si>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</si>
  <si>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</si>
  <si>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</si>
  <si>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</si>
  <si>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</si>
  <si>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</si>
  <si>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</si>
  <si>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</si>
  <si>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</si>
  <si>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</si>
  <si>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</si>
  <si>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</si>
  <si>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</si>
  <si>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</si>
  <si>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</si>
  <si>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</si>
  <si>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</si>
  <si>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</si>
  <si>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</si>
  <si>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</si>
  <si>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</si>
  <si>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</si>
  <si>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</si>
  <si>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</si>
  <si>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</si>
  <si>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</si>
  <si>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</si>
  <si>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</si>
  <si>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</si>
  <si>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</si>
  <si>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</si>
  <si>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</si>
  <si>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</si>
  <si>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</si>
  <si>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</si>
  <si>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</si>
  <si>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</si>
  <si>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</si>
  <si>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</si>
  <si>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</si>
  <si>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</si>
  <si>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</si>
  <si>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</si>
  <si>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</si>
  <si>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</si>
  <si>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</si>
  <si>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</si>
  <si>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</si>
  <si>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</si>
  <si>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</si>
  <si>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</si>
  <si>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</si>
  <si>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</si>
  <si>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</si>
  <si>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</si>
  <si>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</si>
  <si>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</si>
  <si>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</si>
  <si>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</si>
  <si>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</si>
  <si>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</si>
  <si>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</si>
  <si>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</si>
  <si>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</si>
  <si>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</si>
  <si>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</si>
  <si>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</si>
  <si>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</si>
  <si>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</si>
  <si>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</si>
  <si>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</si>
  <si>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</si>
  <si>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</si>
  <si>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</si>
  <si>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</si>
  <si>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</si>
  <si>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</si>
  <si>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</si>
  <si>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</si>
  <si>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</si>
  <si>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</si>
  <si>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</si>
  <si>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</si>
  <si>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</si>
  <si>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</si>
  <si>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</si>
  <si>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</si>
  <si>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</si>
  <si>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</si>
  <si>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</si>
  <si>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</si>
  <si>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</si>
  <si>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</si>
  <si>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</si>
  <si>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</si>
  <si>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</si>
  <si>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</si>
  <si>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</si>
  <si>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</si>
  <si>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</si>
  <si>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</si>
  <si>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</si>
  <si>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</si>
  <si>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</si>
  <si>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</si>
  <si>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</si>
  <si>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</si>
  <si>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</si>
  <si>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</si>
  <si>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</si>
  <si>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</si>
  <si>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</si>
  <si>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</si>
  <si>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</si>
  <si>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</si>
  <si>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</si>
  <si>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</si>
  <si>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</si>
  <si>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</si>
  <si>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</si>
  <si>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</si>
  <si>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</si>
  <si>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</si>
  <si>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</si>
  <si>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</si>
  <si>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</si>
  <si>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</si>
  <si>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</si>
  <si>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</si>
  <si>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</si>
  <si>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</si>
  <si>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</si>
  <si>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</si>
  <si>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</si>
  <si>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</si>
  <si>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</si>
  <si>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</si>
  <si>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</si>
  <si>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</si>
  <si>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</si>
  <si>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</si>
  <si>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</si>
  <si>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</si>
  <si>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</si>
  <si>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</si>
  <si>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</si>
  <si>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</si>
  <si>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</si>
  <si>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</si>
  <si>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</si>
  <si>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</si>
  <si>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</si>
  <si>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</si>
  <si>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</si>
  <si>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</si>
  <si>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</si>
  <si>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</si>
  <si>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</si>
  <si>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</si>
  <si>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</si>
  <si>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</si>
  <si>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</si>
  <si>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</si>
  <si>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</si>
  <si>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</si>
  <si>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</si>
  <si>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</si>
  <si>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</si>
  <si>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</si>
  <si>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</si>
  <si>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</si>
  <si>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</si>
  <si>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</si>
  <si>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</si>
  <si>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</si>
  <si>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</si>
  <si>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</si>
  <si>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</si>
  <si>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</si>
  <si>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</si>
  <si>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</si>
  <si>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</si>
  <si>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</si>
  <si>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</si>
  <si>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</si>
  <si>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</si>
  <si>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</si>
  <si>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</si>
  <si>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</si>
  <si>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</si>
  <si>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</si>
  <si>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</si>
  <si>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</si>
  <si>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</si>
  <si>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</si>
  <si>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</si>
  <si>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</si>
  <si>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</si>
  <si>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</si>
  <si>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</si>
  <si>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</si>
  <si>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</si>
  <si>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</si>
  <si>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</si>
  <si>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</si>
  <si>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</si>
  <si>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</si>
  <si>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</si>
  <si>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</si>
  <si>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</si>
  <si>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</si>
  <si>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</si>
  <si>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</si>
  <si>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</si>
  <si>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</si>
  <si>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</si>
  <si>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</si>
  <si>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</si>
  <si>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</si>
  <si>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</si>
  <si>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</si>
  <si>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</si>
  <si>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</si>
  <si>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</si>
  <si>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</si>
  <si>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</si>
  <si>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</si>
  <si>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</si>
  <si>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</si>
  <si>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</si>
  <si>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</si>
  <si>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</si>
  <si>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</si>
  <si>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</si>
  <si>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</si>
  <si>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</si>
  <si>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</si>
  <si>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</si>
  <si>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</si>
  <si>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</si>
  <si>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</si>
  <si>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</si>
  <si>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</si>
  <si>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</si>
  <si>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</si>
  <si>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</si>
  <si>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</si>
  <si>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</si>
  <si>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</si>
  <si>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</si>
  <si>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</si>
  <si>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</si>
  <si>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</si>
  <si>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</si>
  <si>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</si>
  <si>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</si>
  <si>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</si>
  <si>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</si>
  <si>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</si>
  <si>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</si>
  <si>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</si>
  <si>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</si>
  <si>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</si>
  <si>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</si>
  <si>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</si>
  <si>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</si>
  <si>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</si>
  <si>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</si>
  <si>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</si>
  <si>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</si>
  <si>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</si>
  <si>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</si>
  <si>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</si>
  <si>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</si>
  <si>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</si>
  <si>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</si>
  <si>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</si>
  <si>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</si>
  <si>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</si>
  <si>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</si>
  <si>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</si>
  <si>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</si>
  <si>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</si>
  <si>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</si>
  <si>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</si>
  <si>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</si>
  <si>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</si>
  <si>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</si>
  <si>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</si>
  <si>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</si>
  <si>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</si>
  <si>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</si>
  <si>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</si>
  <si>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</si>
  <si>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</si>
  <si>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</si>
  <si>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</si>
  <si>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</si>
  <si>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</si>
  <si>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</si>
  <si>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</si>
  <si>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</si>
  <si>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</si>
  <si>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</si>
  <si>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</si>
  <si>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</si>
  <si>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</si>
  <si>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</si>
  <si>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</si>
  <si>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</si>
  <si>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</si>
  <si>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</si>
  <si>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</si>
  <si>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</si>
  <si>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</si>
  <si>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</si>
  <si>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</si>
  <si>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</si>
  <si>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</si>
  <si>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</si>
  <si>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</si>
  <si>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</si>
  <si>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</si>
  <si>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</si>
  <si>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</si>
  <si>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</si>
  <si>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</si>
  <si>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</si>
  <si>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</si>
  <si>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</si>
  <si>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</si>
  <si>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</si>
  <si>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</si>
  <si>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</si>
  <si>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</si>
  <si>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</si>
  <si>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</si>
  <si>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</si>
  <si>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</si>
  <si>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</si>
  <si>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</si>
  <si>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</si>
  <si>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</si>
  <si>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</si>
  <si>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</si>
  <si>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</si>
  <si>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</si>
  <si>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</si>
  <si>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</si>
  <si>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</si>
  <si>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</si>
  <si>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</si>
  <si>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</si>
  <si>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</si>
  <si>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</si>
  <si>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</si>
  <si>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</si>
  <si>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</si>
  <si>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</si>
  <si>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</si>
  <si>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</si>
  <si>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</si>
  <si>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</si>
  <si>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</si>
  <si>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</si>
  <si>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</si>
  <si>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</si>
  <si>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</si>
  <si>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</si>
  <si>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</si>
  <si>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</si>
  <si>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</si>
  <si>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</si>
  <si>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</si>
  <si>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</si>
  <si>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</si>
  <si>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</si>
  <si>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</si>
  <si>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</si>
  <si>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</si>
  <si>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</si>
  <si>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</si>
  <si>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</si>
  <si>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</si>
  <si>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</si>
  <si>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</si>
  <si>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</si>
  <si>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</si>
  <si>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</si>
  <si>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</si>
  <si>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</si>
  <si>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</si>
  <si>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</si>
  <si>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</si>
  <si>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</si>
  <si>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</si>
  <si>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</si>
  <si>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</si>
  <si>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</si>
  <si>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</si>
  <si>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</si>
  <si>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</si>
  <si>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</si>
  <si>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</si>
  <si>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</si>
  <si>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</si>
  <si>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</si>
  <si>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</si>
  <si>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</si>
  <si>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</si>
  <si>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</si>
  <si>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</si>
  <si>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</si>
  <si>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</si>
  <si>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</si>
  <si>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</si>
  <si>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</si>
  <si>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</si>
  <si>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</si>
  <si>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</si>
  <si>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</si>
  <si>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</si>
  <si>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</si>
  <si>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</si>
  <si>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</si>
  <si>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</si>
  <si>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</si>
  <si>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</si>
  <si>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</si>
  <si>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</si>
  <si>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</si>
  <si>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</si>
  <si>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</si>
  <si>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</si>
  <si>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</si>
  <si>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</si>
  <si>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</si>
  <si>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</si>
  <si>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</si>
  <si>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</si>
  <si>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</si>
  <si>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</si>
  <si>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</si>
  <si>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</si>
  <si>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</si>
  <si>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</si>
  <si>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</si>
  <si>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</si>
  <si>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</si>
  <si>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</si>
  <si>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</si>
  <si>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</si>
  <si>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</si>
  <si>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</si>
  <si>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</si>
  <si>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</si>
  <si>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</si>
  <si>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</si>
  <si>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</si>
  <si>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</si>
  <si>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</si>
  <si>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</si>
  <si>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</si>
  <si>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</si>
  <si>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</si>
  <si>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</si>
  <si>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</si>
  <si>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</si>
  <si>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</si>
  <si>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</si>
  <si>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</si>
  <si>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</si>
  <si>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</si>
  <si>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</si>
  <si>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</si>
  <si>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</si>
  <si>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</si>
  <si>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</si>
  <si>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</si>
  <si>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</si>
  <si>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</si>
  <si>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</si>
  <si>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</si>
  <si>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</si>
  <si>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</si>
  <si>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</si>
  <si>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</si>
  <si>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</si>
  <si>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</si>
  <si>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</si>
  <si>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</si>
  <si>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</si>
  <si>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</si>
  <si>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</si>
  <si>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</si>
  <si>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</si>
  <si>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</si>
  <si>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</si>
  <si>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</si>
  <si>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</si>
  <si>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</si>
  <si>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</si>
  <si>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</si>
  <si>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</si>
  <si>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</si>
  <si>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</si>
  <si>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</si>
  <si>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</si>
  <si>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</si>
  <si>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</si>
  <si>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</si>
  <si>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</si>
  <si>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</si>
  <si>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</si>
  <si>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</si>
  <si>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</si>
  <si>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</si>
  <si>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</si>
  <si>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</si>
  <si>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</si>
  <si>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</si>
  <si>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</si>
  <si>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</si>
  <si>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</si>
  <si>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</si>
  <si>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</si>
  <si>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</si>
  <si>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</si>
  <si>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</si>
  <si>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</si>
  <si>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</si>
  <si>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</si>
  <si>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</si>
  <si>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</si>
  <si>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</si>
  <si>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</si>
  <si>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</si>
  <si>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</si>
  <si>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</si>
  <si>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</si>
  <si>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</si>
  <si>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</si>
  <si>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</si>
  <si>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</si>
  <si>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</si>
  <si>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</si>
  <si>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</si>
  <si>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</si>
  <si>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</si>
  <si>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</si>
  <si>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</si>
  <si>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</si>
  <si>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</si>
  <si>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</si>
  <si>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</si>
  <si>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</si>
  <si>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</si>
  <si>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</si>
  <si>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</si>
  <si>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</si>
  <si>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</si>
  <si>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</si>
  <si>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</si>
  <si>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</si>
  <si>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</si>
  <si>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</si>
  <si>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</si>
  <si>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</si>
  <si>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</si>
  <si>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</si>
  <si>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</si>
  <si>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</si>
  <si>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</si>
  <si>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</si>
  <si>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</si>
  <si>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</si>
  <si>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</si>
  <si>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</si>
  <si>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</si>
  <si>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</si>
  <si>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</si>
  <si>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</si>
  <si>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</si>
  <si>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</si>
  <si>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</si>
  <si>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</si>
  <si>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</si>
  <si>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</si>
  <si>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</si>
  <si>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</si>
  <si>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</si>
  <si>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</si>
  <si>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</si>
  <si>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</si>
  <si>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</si>
  <si>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</si>
  <si>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</si>
  <si>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</si>
  <si>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</si>
  <si>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</si>
  <si>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</si>
  <si>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</si>
  <si>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</si>
  <si>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</si>
  <si>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</si>
  <si>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</si>
  <si>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</si>
  <si>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</si>
  <si>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</si>
  <si>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</si>
  <si>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</si>
  <si>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</si>
  <si>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</si>
  <si>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</si>
  <si>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</si>
  <si>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</si>
  <si>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</si>
  <si>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</si>
  <si>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</si>
  <si>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</si>
  <si>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</si>
  <si>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</si>
  <si>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</si>
  <si>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</si>
  <si>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</si>
  <si>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</si>
  <si>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</si>
  <si>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</si>
  <si>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</si>
  <si>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</si>
  <si>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</si>
  <si>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</si>
  <si>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</si>
  <si>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</si>
  <si>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</si>
  <si>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</si>
  <si>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</si>
  <si>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</si>
  <si>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</si>
  <si>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</si>
  <si>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</si>
  <si>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</si>
  <si>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</si>
  <si>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</si>
  <si>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</si>
  <si>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</si>
  <si>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</si>
  <si>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</si>
  <si>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</si>
  <si>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</si>
  <si>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</si>
  <si>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</si>
  <si>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</si>
  <si>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</si>
  <si>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</si>
  <si>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</si>
  <si>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</si>
  <si>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</si>
  <si>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</si>
  <si>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</si>
  <si>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</si>
  <si>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</si>
  <si>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</si>
  <si>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</si>
  <si>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</si>
  <si>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</si>
  <si>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</si>
  <si>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</si>
  <si>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</si>
  <si>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</si>
  <si>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</si>
  <si>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</si>
  <si>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</si>
  <si>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</si>
  <si>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</si>
  <si>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</si>
  <si>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</si>
  <si>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</si>
  <si>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</si>
  <si>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</si>
  <si>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</si>
  <si>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</si>
  <si>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</si>
  <si>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</si>
  <si>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</si>
  <si>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</si>
  <si>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</si>
  <si>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</si>
  <si>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</si>
  <si>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</si>
  <si>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</si>
  <si>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</si>
  <si>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</si>
  <si>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</si>
  <si>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</si>
  <si>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</si>
  <si>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</si>
  <si>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</si>
  <si>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</si>
  <si>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</si>
  <si>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</si>
  <si>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</si>
  <si>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</si>
  <si>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</si>
  <si>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</si>
  <si>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</si>
  <si>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</si>
  <si>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</si>
  <si>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</si>
  <si>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</si>
  <si>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</si>
  <si>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</si>
  <si>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</si>
  <si>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</si>
  <si>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</si>
  <si>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</si>
  <si>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</si>
  <si>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</si>
  <si>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</si>
  <si>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</si>
  <si>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</si>
  <si>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</si>
  <si>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</si>
  <si>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</si>
  <si>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</si>
  <si>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</si>
  <si>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</si>
  <si>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</si>
  <si>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</si>
  <si>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</si>
  <si>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</si>
  <si>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</si>
  <si>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</si>
  <si>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</si>
  <si>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</si>
  <si>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</si>
  <si>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</si>
  <si>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</si>
  <si>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</si>
  <si>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</si>
  <si>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</si>
  <si>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</si>
  <si>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</si>
  <si>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</si>
  <si>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</si>
  <si>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</si>
  <si>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</si>
  <si>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</si>
  <si>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</si>
  <si>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</si>
  <si>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</si>
  <si>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</si>
  <si>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</si>
  <si>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</si>
  <si>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</si>
  <si>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</si>
  <si>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</si>
  <si>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</si>
  <si>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</si>
  <si>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</si>
  <si>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</si>
  <si>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</si>
  <si>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</si>
  <si>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</si>
  <si>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</si>
  <si>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</si>
  <si>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</si>
  <si>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</si>
  <si>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</si>
  <si>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</si>
  <si>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</si>
  <si>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</si>
  <si>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</si>
  <si>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</si>
  <si>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</si>
  <si>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</si>
  <si>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</si>
  <si>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</si>
  <si>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</si>
  <si>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</si>
  <si>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</si>
  <si>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</si>
  <si>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</si>
  <si>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</si>
  <si>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</si>
  <si>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</si>
  <si>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</si>
  <si>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</si>
  <si>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</si>
  <si>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</si>
  <si>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</si>
  <si>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</si>
  <si>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</si>
  <si>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</si>
  <si>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</si>
  <si>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</si>
  <si>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</si>
  <si>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</si>
  <si>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</si>
  <si>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</si>
  <si>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</si>
  <si>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</si>
  <si>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</si>
  <si>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</si>
  <si>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</si>
  <si>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</si>
  <si>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</si>
  <si>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</si>
  <si>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</si>
  <si>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</si>
  <si>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</si>
  <si>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</si>
  <si>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</si>
  <si>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</si>
  <si>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</si>
  <si>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</si>
  <si>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</si>
  <si>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</si>
  <si>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</si>
  <si>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</si>
  <si>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</si>
  <si>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</si>
  <si>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</si>
  <si>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</si>
  <si>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</si>
  <si>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</si>
  <si>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</si>
  <si>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</si>
  <si>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</si>
  <si>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</si>
  <si>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</si>
  <si>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</si>
  <si>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</si>
  <si>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</si>
  <si>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</si>
  <si>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</si>
  <si>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</si>
  <si>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</si>
  <si>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</si>
  <si>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</si>
  <si>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</si>
  <si>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</si>
  <si>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</si>
  <si>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</si>
  <si>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</si>
  <si>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</si>
  <si>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</si>
  <si>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</si>
  <si>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</si>
  <si>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</si>
  <si>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</si>
  <si>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</si>
  <si>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</si>
  <si>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</si>
  <si>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</si>
  <si>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</si>
  <si>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</si>
  <si>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</si>
  <si>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</si>
  <si>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</si>
  <si>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</si>
  <si>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</si>
  <si>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</si>
  <si>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</si>
  <si>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</si>
  <si>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</si>
  <si>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</si>
  <si>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</si>
  <si>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</si>
  <si>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</si>
  <si>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</si>
  <si>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</si>
  <si>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</si>
  <si>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</si>
  <si>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</si>
  <si>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</si>
  <si>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</si>
  <si>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</si>
  <si>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</si>
  <si>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</si>
  <si>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</si>
  <si>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</si>
  <si>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</si>
  <si>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</si>
  <si>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</si>
  <si>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</si>
  <si>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</si>
  <si>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</si>
  <si>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</si>
  <si>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</si>
  <si>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</si>
  <si>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</si>
  <si>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</si>
  <si>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</si>
  <si>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</si>
  <si>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</si>
  <si>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</si>
  <si>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</si>
  <si>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</si>
  <si>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</si>
  <si>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</si>
  <si>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</si>
  <si>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</si>
  <si>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</si>
  <si>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</si>
  <si>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</si>
  <si>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</si>
  <si>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</si>
  <si>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</si>
  <si>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</si>
  <si>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</si>
  <si>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</si>
  <si>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</si>
  <si>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</si>
  <si>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</si>
  <si>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</si>
  <si>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</si>
  <si>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</si>
  <si>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</si>
  <si>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</si>
  <si>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</si>
  <si>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</si>
  <si>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</si>
  <si>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</si>
  <si>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</si>
  <si>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</si>
  <si>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</si>
  <si>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</si>
  <si>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</si>
  <si>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</si>
  <si>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</si>
  <si>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</si>
  <si>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</si>
  <si>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</si>
  <si>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</si>
  <si>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</si>
  <si>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</si>
  <si>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</si>
  <si>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</si>
  <si>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</si>
  <si>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</si>
  <si>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</si>
  <si>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</si>
  <si>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</si>
  <si>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</si>
  <si>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</si>
  <si>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</si>
  <si>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</si>
  <si>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</si>
  <si>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</si>
  <si>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</si>
  <si>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</si>
  <si>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</si>
  <si>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</si>
  <si>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</si>
  <si>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</si>
  <si>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</si>
  <si>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</si>
  <si>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</si>
  <si>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</si>
  <si>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</si>
  <si>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</si>
  <si>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</si>
  <si>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</si>
  <si>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</si>
  <si>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</si>
  <si>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</si>
  <si>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</si>
  <si>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</si>
  <si>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</si>
  <si>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</si>
  <si>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</si>
  <si>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</si>
  <si>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</si>
  <si>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</si>
  <si>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</si>
  <si>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</si>
  <si>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</si>
  <si>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</si>
  <si>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</si>
  <si>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</si>
  <si>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</si>
  <si>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</si>
  <si>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</si>
  <si>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</si>
  <si>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</si>
  <si>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</si>
  <si>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</si>
  <si>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</si>
  <si>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</si>
  <si>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</si>
  <si>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</si>
  <si>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</si>
  <si>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</si>
  <si>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</si>
  <si>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</si>
  <si>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</si>
  <si>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</si>
  <si>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</si>
  <si>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</si>
  <si>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</si>
  <si>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</si>
  <si>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</si>
  <si>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</si>
  <si>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</si>
  <si>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</si>
  <si>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</si>
  <si>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</si>
  <si>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</si>
  <si>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</si>
  <si>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</si>
  <si>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</si>
  <si>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</si>
  <si>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</si>
  <si>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</si>
  <si>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</si>
  <si>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</si>
  <si>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</si>
  <si>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</si>
  <si>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</si>
  <si>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</si>
  <si>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</si>
  <si>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</si>
  <si>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</si>
  <si>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</si>
  <si>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</si>
  <si>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</si>
  <si>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</si>
  <si>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</si>
  <si>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</si>
  <si>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</si>
  <si>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</si>
  <si>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</si>
  <si>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</si>
  <si>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</si>
  <si>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</si>
  <si>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</si>
  <si>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</si>
  <si>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</si>
  <si>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</si>
  <si>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</si>
  <si>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</si>
  <si>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</si>
  <si>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</si>
  <si>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</si>
  <si>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</si>
  <si>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</si>
  <si>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</si>
  <si>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</si>
  <si>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</si>
  <si>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</si>
  <si>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</si>
  <si>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</si>
  <si>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</si>
  <si>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</si>
  <si>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</si>
  <si>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</si>
  <si>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</si>
  <si>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</si>
  <si>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</si>
  <si>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</si>
  <si>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</si>
  <si>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</si>
  <si>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</si>
  <si>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</si>
  <si>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</si>
  <si>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</si>
  <si>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</si>
  <si>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</si>
  <si>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</si>
  <si>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</si>
  <si>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</si>
  <si>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</si>
  <si>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</si>
  <si>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</si>
  <si>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</si>
  <si>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</si>
  <si>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</si>
  <si>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</si>
  <si>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</si>
  <si>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</si>
  <si>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</si>
  <si>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</si>
  <si>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</si>
  <si>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</si>
  <si>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</si>
  <si>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</si>
  <si>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</si>
  <si>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</si>
  <si>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</si>
  <si>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</si>
  <si>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</si>
  <si>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</si>
  <si>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</si>
  <si>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</si>
  <si>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</si>
  <si>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</si>
  <si>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</si>
  <si>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</si>
  <si>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</si>
  <si>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</si>
  <si>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</si>
  <si>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</si>
  <si>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</si>
  <si>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</si>
  <si>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</si>
  <si>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</si>
  <si>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</si>
  <si>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</si>
  <si>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</si>
  <si>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</si>
  <si>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</si>
  <si>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</si>
  <si>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</si>
  <si>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</si>
  <si>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</si>
  <si>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</si>
  <si>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</si>
  <si>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</si>
  <si>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</si>
  <si>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</si>
  <si>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</si>
  <si>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</si>
  <si>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</si>
  <si>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</si>
  <si>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</si>
  <si>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</si>
  <si>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</si>
  <si>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</si>
  <si>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</si>
  <si>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</si>
  <si>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</si>
  <si>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</si>
  <si>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</si>
  <si>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</si>
  <si>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</si>
  <si>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</si>
  <si>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</si>
  <si>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</si>
  <si>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</si>
  <si>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</si>
  <si>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</si>
  <si>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</si>
  <si>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</si>
  <si>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</si>
  <si>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</si>
  <si>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</si>
  <si>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</si>
  <si>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</si>
  <si>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</si>
  <si>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</si>
  <si>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</si>
  <si>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</si>
  <si>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</si>
  <si>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</si>
  <si>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</si>
  <si>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</si>
  <si>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</si>
  <si>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</si>
  <si>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</si>
  <si>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</si>
  <si>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</si>
  <si>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</si>
  <si>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</si>
  <si>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</si>
  <si>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</si>
  <si>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</si>
  <si>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</si>
  <si>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</si>
  <si>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</si>
  <si>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</si>
  <si>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</si>
  <si>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</si>
  <si>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</si>
  <si>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</si>
  <si>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</si>
  <si>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</si>
  <si>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</si>
  <si>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</si>
  <si>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</si>
  <si>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</si>
  <si>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</si>
  <si>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</si>
  <si>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</si>
  <si>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</si>
  <si>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</si>
  <si>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</si>
  <si>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</si>
  <si>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</si>
  <si>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</si>
  <si>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</si>
  <si>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</si>
  <si>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</si>
  <si>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</si>
  <si>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</si>
  <si>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</si>
  <si>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</si>
  <si>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</si>
  <si>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</si>
  <si>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</si>
  <si>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</si>
  <si>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</si>
  <si>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</si>
  <si>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</si>
  <si>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</si>
  <si>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</si>
  <si>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</si>
  <si>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</si>
  <si>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</si>
  <si>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</si>
  <si>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</si>
  <si>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</si>
  <si>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</si>
  <si>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</si>
  <si>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</si>
  <si>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</si>
  <si>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</si>
  <si>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</si>
  <si>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</si>
  <si>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</si>
  <si>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</si>
  <si>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</si>
  <si>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</si>
  <si>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</si>
  <si>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</si>
  <si>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</si>
  <si>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</si>
  <si>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</si>
  <si>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</si>
  <si>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</si>
  <si>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</si>
  <si>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</si>
  <si>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</si>
  <si>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</si>
  <si>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</si>
  <si>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</si>
  <si>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</si>
  <si>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</si>
  <si>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</si>
  <si>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</si>
  <si>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</si>
  <si>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</si>
  <si>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</si>
  <si>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</si>
  <si>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</si>
  <si>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</si>
  <si>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</si>
  <si>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</si>
  <si>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</si>
  <si>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</si>
  <si>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</si>
  <si>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</si>
  <si>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</si>
  <si>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</si>
  <si>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</si>
  <si>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</si>
  <si>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</si>
  <si>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</si>
  <si>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</si>
  <si>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</si>
  <si>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</si>
  <si>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</si>
  <si>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</si>
  <si>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</si>
  <si>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</si>
  <si>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</si>
  <si>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</si>
  <si>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</si>
  <si>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</si>
  <si>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</si>
  <si>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</si>
  <si>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</si>
  <si>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</si>
  <si>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</si>
  <si>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</si>
  <si>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</si>
  <si>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</si>
  <si>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</si>
  <si>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</si>
  <si>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</si>
  <si>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</si>
  <si>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</si>
  <si>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</si>
  <si>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</si>
  <si>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</si>
  <si>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</si>
  <si>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</si>
  <si>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</si>
  <si>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</si>
  <si>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</si>
  <si>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</si>
  <si>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</si>
  <si>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</si>
  <si>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</si>
  <si>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</si>
  <si>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</si>
  <si>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</si>
  <si>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</si>
  <si>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</si>
  <si>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</si>
  <si>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</si>
  <si>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</si>
  <si>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</si>
  <si>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</si>
  <si>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</si>
  <si>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</si>
  <si>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</si>
  <si>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</si>
  <si>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</si>
  <si>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</si>
  <si>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</si>
  <si>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</si>
  <si>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</si>
  <si>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</si>
  <si>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</si>
  <si>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</si>
  <si>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</si>
  <si>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</si>
  <si>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</si>
  <si>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</si>
  <si>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</si>
  <si>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</si>
  <si>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</si>
  <si>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</si>
  <si>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</si>
  <si>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</si>
  <si>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</si>
  <si>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</si>
  <si>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</si>
  <si>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</si>
  <si>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</si>
  <si>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</si>
  <si>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</si>
  <si>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</si>
  <si>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</si>
  <si>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</si>
  <si>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</si>
  <si>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</si>
  <si>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</si>
  <si>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</si>
  <si>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</si>
  <si>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</si>
  <si>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</si>
  <si>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</si>
  <si>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</si>
  <si>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</si>
  <si>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</si>
  <si>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</si>
  <si>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</si>
  <si>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</si>
  <si>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</si>
  <si>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</si>
  <si>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</si>
  <si>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</si>
  <si>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</si>
  <si>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</si>
  <si>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</si>
  <si>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</si>
  <si>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</si>
  <si>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</si>
  <si>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</si>
  <si>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</si>
  <si>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</si>
  <si>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</si>
  <si>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</si>
  <si>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</si>
  <si>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</si>
  <si>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</si>
  <si>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</si>
  <si>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</si>
  <si>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</si>
  <si>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</si>
  <si>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</si>
  <si>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</si>
  <si>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</si>
  <si>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</si>
  <si>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</si>
  <si>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</si>
  <si>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</si>
  <si>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</si>
  <si>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</si>
  <si>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</si>
  <si>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</si>
  <si>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</si>
  <si>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</si>
  <si>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</si>
  <si>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</si>
  <si>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</si>
  <si>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</si>
  <si>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</si>
  <si>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</si>
  <si>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</si>
  <si>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</si>
  <si>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</si>
  <si>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</si>
  <si>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</si>
  <si>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</si>
  <si>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</si>
  <si>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</si>
  <si>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</si>
  <si>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</si>
  <si>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</si>
  <si>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</si>
  <si>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</si>
  <si>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</si>
  <si>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</si>
  <si>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</si>
  <si>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</si>
  <si>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</si>
  <si>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</si>
  <si>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</si>
  <si>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</si>
  <si>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</si>
  <si>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</si>
  <si>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</si>
  <si>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</si>
  <si>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</si>
  <si>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</si>
  <si>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</si>
  <si>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</si>
  <si>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</si>
  <si>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</si>
  <si>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</si>
  <si>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</si>
  <si>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</si>
  <si>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</si>
  <si>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</si>
  <si>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</si>
  <si>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</si>
  <si>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</si>
  <si>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</si>
  <si>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</si>
  <si>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</si>
  <si>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</si>
  <si>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</si>
  <si>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</si>
  <si>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</si>
  <si>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</si>
  <si>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</si>
  <si>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</si>
  <si>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</si>
  <si>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</si>
  <si>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</si>
  <si>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</si>
  <si>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</si>
  <si>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</si>
  <si>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</si>
  <si>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</si>
  <si>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</si>
  <si>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</si>
  <si>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</si>
  <si>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</si>
  <si>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</si>
  <si>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</si>
  <si>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</si>
  <si>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</si>
  <si>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</si>
  <si>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</si>
  <si>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</si>
  <si>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</si>
  <si>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</si>
  <si>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</si>
  <si>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</si>
  <si>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</si>
  <si>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</si>
  <si>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</si>
  <si>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</si>
  <si>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</si>
  <si>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</si>
  <si>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</si>
  <si>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</si>
  <si>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</si>
  <si>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</si>
  <si>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</si>
  <si>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</si>
  <si>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</si>
  <si>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</si>
  <si>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</si>
  <si>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</si>
  <si>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</si>
  <si>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</si>
  <si>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</si>
  <si>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</si>
  <si>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</si>
  <si>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</si>
  <si>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</si>
  <si>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</si>
  <si>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</si>
  <si>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</si>
  <si>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</si>
  <si>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</si>
  <si>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</si>
  <si>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</si>
  <si>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</si>
  <si>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</si>
  <si>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</si>
  <si>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</si>
  <si>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</si>
  <si>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</si>
  <si>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</si>
  <si>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</si>
  <si>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</si>
  <si>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</si>
  <si>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</si>
  <si>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</si>
  <si>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</si>
  <si>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</si>
  <si>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</si>
  <si>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</si>
  <si>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</si>
  <si>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</si>
  <si>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</si>
  <si>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</si>
  <si>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</si>
  <si>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</si>
  <si>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</si>
  <si>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</si>
  <si>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</si>
  <si>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</si>
  <si>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</si>
  <si>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</si>
  <si>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</si>
  <si>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</si>
  <si>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</si>
  <si>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</si>
  <si>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</si>
  <si>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</si>
  <si>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</si>
  <si>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</si>
  <si>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</si>
  <si>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</si>
  <si>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</si>
  <si>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</si>
  <si>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</si>
  <si>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</si>
  <si>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</si>
  <si>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</si>
  <si>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</si>
  <si>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</si>
  <si>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</si>
  <si>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</si>
  <si>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</si>
  <si>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</si>
  <si>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</si>
  <si>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</si>
  <si>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</si>
  <si>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</si>
  <si>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</si>
  <si>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</si>
  <si>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</si>
  <si>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</si>
  <si>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</si>
  <si>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</si>
  <si>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</si>
  <si>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</si>
  <si>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</si>
  <si>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</si>
  <si>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</si>
  <si>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</si>
  <si>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</si>
  <si>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</si>
  <si>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</si>
  <si>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</si>
  <si>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</si>
  <si>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</si>
  <si>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</si>
  <si>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</si>
  <si>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</si>
  <si>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</si>
  <si>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</si>
  <si>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</si>
  <si>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</si>
  <si>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</si>
  <si>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</si>
  <si>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</si>
  <si>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</si>
  <si>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</si>
  <si>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</si>
  <si>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</si>
  <si>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</si>
  <si>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</si>
  <si>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</si>
  <si>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</si>
  <si>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</si>
  <si>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</si>
  <si>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</si>
  <si>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</si>
  <si>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</si>
  <si>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</si>
  <si>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</si>
  <si>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</si>
  <si>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</si>
  <si>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</si>
  <si>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</si>
  <si>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</si>
  <si>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</si>
  <si>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</si>
  <si>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</si>
  <si>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</si>
  <si>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</si>
  <si>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</si>
  <si>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</si>
  <si>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</si>
  <si>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</si>
  <si>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</si>
  <si>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</si>
  <si>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</si>
  <si>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</si>
  <si>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</si>
  <si>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</si>
  <si>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</si>
  <si>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</si>
  <si>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</si>
  <si>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</si>
  <si>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</si>
  <si>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</si>
  <si>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</si>
  <si>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</si>
  <si>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</si>
  <si>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</si>
  <si>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</si>
  <si>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</si>
  <si>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</si>
  <si>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</si>
  <si>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</si>
  <si>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</si>
  <si>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</si>
  <si>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</si>
  <si>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</si>
  <si>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</si>
  <si>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</si>
  <si>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</si>
  <si>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</si>
  <si>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</si>
  <si>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</si>
  <si>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</si>
  <si>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</si>
  <si>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</si>
  <si>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</si>
  <si>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</si>
  <si>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</si>
  <si>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</si>
  <si>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</si>
  <si>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</si>
  <si>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</si>
  <si>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</si>
  <si>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</si>
  <si>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</si>
  <si>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</si>
  <si>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</si>
  <si>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</si>
  <si>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</si>
  <si>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</si>
  <si>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</si>
  <si>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</si>
  <si>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</si>
  <si>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</si>
  <si>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</si>
  <si>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</si>
  <si>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</si>
  <si>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</si>
  <si>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</si>
  <si>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</si>
  <si>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</si>
  <si>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</si>
  <si>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</si>
  <si>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</si>
  <si>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</si>
  <si>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</si>
  <si>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</si>
  <si>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</si>
  <si>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</si>
  <si>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</si>
  <si>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</si>
  <si>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</si>
  <si>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</si>
  <si>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</si>
  <si>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</si>
  <si>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</si>
  <si>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</si>
  <si>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</si>
  <si>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</si>
  <si>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</si>
  <si>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</si>
  <si>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</si>
  <si>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</si>
  <si>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</si>
  <si>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</si>
  <si>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</si>
  <si>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</si>
  <si>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</si>
  <si>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</si>
  <si>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</si>
  <si>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</si>
  <si>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</si>
  <si>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</si>
  <si>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</si>
  <si>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</si>
  <si>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</si>
  <si>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</si>
  <si>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</si>
  <si>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</si>
  <si>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</si>
  <si>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</si>
  <si>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</si>
  <si>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</si>
  <si>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</si>
  <si>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</si>
  <si>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</si>
  <si>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</si>
  <si>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</si>
  <si>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</si>
  <si>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</si>
  <si>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</si>
  <si>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</si>
  <si>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</si>
  <si>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</si>
  <si>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</si>
  <si>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</si>
  <si>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</si>
  <si>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</si>
  <si>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</si>
  <si>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</si>
  <si>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</si>
  <si>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</si>
  <si>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</si>
  <si>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</si>
  <si>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</si>
  <si>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</si>
  <si>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</si>
  <si>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</si>
  <si>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</si>
  <si>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</si>
  <si>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</si>
  <si>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</si>
  <si>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</si>
  <si>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</si>
  <si>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</si>
  <si>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</si>
  <si>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</si>
  <si>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</si>
  <si>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</si>
  <si>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</si>
  <si>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</si>
  <si>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</si>
  <si>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</si>
  <si>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</si>
  <si>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</si>
  <si>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</si>
  <si>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</si>
  <si>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</si>
  <si>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</si>
  <si>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</si>
  <si>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</si>
  <si>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</si>
  <si>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</si>
  <si>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</si>
  <si>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</si>
  <si>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</si>
  <si>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</si>
  <si>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</si>
  <si>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</si>
  <si>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</si>
  <si>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</si>
  <si>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</si>
  <si>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</si>
  <si>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</si>
  <si>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</si>
  <si>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</si>
  <si>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</si>
  <si>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</si>
  <si>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</si>
  <si>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</si>
  <si>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</si>
  <si>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</si>
  <si>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</si>
  <si>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</si>
  <si>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</si>
  <si>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</si>
  <si>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</si>
  <si>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</si>
  <si>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</si>
  <si>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</si>
  <si>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</si>
  <si>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</si>
  <si>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</si>
  <si>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</si>
  <si>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</si>
  <si>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</si>
  <si>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</si>
  <si>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</si>
  <si>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</si>
  <si>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</si>
  <si>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</si>
  <si>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</si>
  <si>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</si>
  <si>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</si>
  <si>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</si>
  <si>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</si>
  <si>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</si>
  <si>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</si>
  <si>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</si>
  <si>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</si>
  <si>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</si>
  <si>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</si>
  <si>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</si>
  <si>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</si>
  <si>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</si>
  <si>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</si>
  <si>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</si>
  <si>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</si>
  <si>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</si>
  <si>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</si>
  <si>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</si>
  <si>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</si>
  <si>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</si>
  <si>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</si>
  <si>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</si>
  <si>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</si>
  <si>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</si>
  <si>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</si>
  <si>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</si>
  <si>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</si>
  <si>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</si>
  <si>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</si>
  <si>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</si>
  <si>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</si>
  <si>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</si>
  <si>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</si>
  <si>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</si>
  <si>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</si>
  <si>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</si>
  <si>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</si>
  <si>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</si>
  <si>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</si>
  <si>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</si>
  <si>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</si>
  <si>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</si>
  <si>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</si>
  <si>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</si>
  <si>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</si>
  <si>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</si>
  <si>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</si>
  <si>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</si>
  <si>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</si>
  <si>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</si>
  <si>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</si>
  <si>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</si>
  <si>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</si>
  <si>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</si>
  <si>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</si>
  <si>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</si>
  <si>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</si>
  <si>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</si>
  <si>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</si>
  <si>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</si>
  <si>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</si>
  <si>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</si>
  <si>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</si>
  <si>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</si>
  <si>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</si>
  <si>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</si>
  <si>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</si>
  <si>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</si>
  <si>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</si>
  <si>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</si>
  <si>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</si>
  <si>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</si>
  <si>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</si>
  <si>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</si>
  <si>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</si>
  <si>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</si>
  <si>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</si>
  <si>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</si>
  <si>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</si>
  <si>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</si>
  <si>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</si>
  <si>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</si>
  <si>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</si>
  <si>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</si>
  <si>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</si>
  <si>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</si>
  <si>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</si>
  <si>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</si>
  <si>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</si>
  <si>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</si>
  <si>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</si>
  <si>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</si>
  <si>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</si>
  <si>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</si>
  <si>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</si>
  <si>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</si>
  <si>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</si>
  <si>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</si>
  <si>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</si>
  <si>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</si>
  <si>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</si>
  <si>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</si>
  <si>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</si>
  <si>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</si>
  <si>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</si>
  <si>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</si>
  <si>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</si>
  <si>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</si>
  <si>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</si>
  <si>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</si>
  <si>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</si>
  <si>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</si>
  <si>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</si>
  <si>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</si>
  <si>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</si>
  <si>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</si>
  <si>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</si>
  <si>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</si>
  <si>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</si>
  <si>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</si>
  <si>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</si>
  <si>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</si>
  <si>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</si>
  <si>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</si>
  <si>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</si>
  <si>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</si>
  <si>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</si>
  <si>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</si>
  <si>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</si>
  <si>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</si>
  <si>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</si>
  <si>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</si>
  <si>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</si>
  <si>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</si>
  <si>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</si>
  <si>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</si>
  <si>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</si>
  <si>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</si>
  <si>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</si>
  <si>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</si>
  <si>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</si>
  <si>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</si>
  <si>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</si>
  <si>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</si>
  <si>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</si>
  <si>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</si>
  <si>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</si>
  <si>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</si>
  <si>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</si>
  <si>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</si>
  <si>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</si>
  <si>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</si>
  <si>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</si>
  <si>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</si>
  <si>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</si>
  <si>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</si>
  <si>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</si>
  <si>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</si>
  <si>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</si>
  <si>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</si>
  <si>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</si>
  <si>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</si>
  <si>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</si>
  <si>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</si>
  <si>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</si>
  <si>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</si>
  <si>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</si>
  <si>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</si>
  <si>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</si>
  <si>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</si>
  <si>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</si>
  <si>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</si>
  <si>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</si>
  <si>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</si>
  <si>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</si>
  <si>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</si>
  <si>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</si>
  <si>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</si>
  <si>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</si>
  <si>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</si>
  <si>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</si>
  <si>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</si>
  <si>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</si>
  <si>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</si>
  <si>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</si>
  <si>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</si>
  <si>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</si>
  <si>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</si>
  <si>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</si>
  <si>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</si>
  <si>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</si>
  <si>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</si>
  <si>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</si>
  <si>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</si>
  <si>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</si>
  <si>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</si>
  <si>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</si>
  <si>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</si>
  <si>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</si>
  <si>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</si>
  <si>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</si>
  <si>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</si>
  <si>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</si>
  <si>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</si>
  <si>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</si>
  <si>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</si>
  <si>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</si>
  <si>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</si>
  <si>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</si>
  <si>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</si>
  <si>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</si>
  <si>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</si>
  <si>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</si>
  <si>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</si>
  <si>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</si>
  <si>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</si>
  <si>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</si>
  <si>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</si>
  <si>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</si>
  <si>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</si>
  <si>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</si>
  <si>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</si>
  <si>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</si>
  <si>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</si>
  <si>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</si>
  <si>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</si>
  <si>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</si>
  <si>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</si>
  <si>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</si>
  <si>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</si>
  <si>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</si>
  <si>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</si>
  <si>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</si>
  <si>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</si>
  <si>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</si>
  <si>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</si>
  <si>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</si>
  <si>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</si>
  <si>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</si>
  <si>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</si>
  <si>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</si>
  <si>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</si>
  <si>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</si>
  <si>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</si>
  <si>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</si>
  <si>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</si>
  <si>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</si>
  <si>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</si>
  <si>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</si>
  <si>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</si>
  <si>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</si>
  <si>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</si>
  <si>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</si>
  <si>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</si>
  <si>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</si>
  <si>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</si>
  <si>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</si>
  <si>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</si>
  <si>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</si>
  <si>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</si>
  <si>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</si>
  <si>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</si>
  <si>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</si>
  <si>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</si>
  <si>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</si>
  <si>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</si>
  <si>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</si>
  <si>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</si>
  <si>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</si>
  <si>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</si>
  <si>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</si>
  <si>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</si>
  <si>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</si>
  <si>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</si>
  <si>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</si>
  <si>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</si>
  <si>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</si>
  <si>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</si>
  <si>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</si>
  <si>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</si>
  <si>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</si>
  <si>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</si>
  <si>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</si>
  <si>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</si>
  <si>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</si>
  <si>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</si>
  <si>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</si>
  <si>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</si>
  <si>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</si>
  <si>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</si>
  <si>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</si>
  <si>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</si>
  <si>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</si>
  <si>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</si>
  <si>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</si>
  <si>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</si>
  <si>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</si>
  <si>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</si>
  <si>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</si>
  <si>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</si>
  <si>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</si>
  <si>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</si>
  <si>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</si>
  <si>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</si>
  <si>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</si>
  <si>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</si>
  <si>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</si>
  <si>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</si>
  <si>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</si>
  <si>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</si>
  <si>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</si>
  <si>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</si>
  <si>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</si>
  <si>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</si>
  <si>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</si>
  <si>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</si>
  <si>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</si>
  <si>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</si>
  <si>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</si>
  <si>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</si>
  <si>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</si>
  <si>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</si>
  <si>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</si>
  <si>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</si>
  <si>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</si>
  <si>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</si>
  <si>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</si>
  <si>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</si>
  <si>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</si>
  <si>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</si>
  <si>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</si>
  <si>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</si>
  <si>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</si>
  <si>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</si>
  <si>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</si>
  <si>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</si>
  <si>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</si>
  <si>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</si>
  <si>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</si>
  <si>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</si>
  <si>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</si>
  <si>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</si>
  <si>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</si>
  <si>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</si>
  <si>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</si>
  <si>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</si>
  <si>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</si>
  <si>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</si>
  <si>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</si>
  <si>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</si>
  <si>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</si>
  <si>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</si>
  <si>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</si>
  <si>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</si>
  <si>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</si>
  <si>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</si>
  <si>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</si>
  <si>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</si>
  <si>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</si>
  <si>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</si>
  <si>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</si>
  <si>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</si>
  <si>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</si>
  <si>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</si>
  <si>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</si>
  <si>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</si>
  <si>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</si>
  <si>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</si>
  <si>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</si>
  <si>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</si>
  <si>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</si>
  <si>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</si>
  <si>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</si>
  <si>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</si>
  <si>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</si>
  <si>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</si>
  <si>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</si>
  <si>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</si>
  <si>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</si>
  <si>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</si>
  <si>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</si>
  <si>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</si>
  <si>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</si>
  <si>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</si>
  <si>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</si>
  <si>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</si>
  <si>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</si>
  <si>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</si>
  <si>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</si>
  <si>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</si>
  <si>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</si>
  <si>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</si>
  <si>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</si>
  <si>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</si>
  <si>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</si>
  <si>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</si>
  <si>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</si>
  <si>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</si>
  <si>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</si>
  <si>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</si>
  <si>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</si>
  <si>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</si>
  <si>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</si>
  <si>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</si>
  <si>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</si>
  <si>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</si>
  <si>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</si>
  <si>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</si>
  <si>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</si>
  <si>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</si>
  <si>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</si>
  <si>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</si>
  <si>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</si>
  <si>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</si>
  <si>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</si>
  <si>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</si>
  <si>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</si>
  <si>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</si>
  <si>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</si>
  <si>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</si>
  <si>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</si>
  <si>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</si>
  <si>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</si>
  <si>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</si>
  <si>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</si>
  <si>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</si>
  <si>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</si>
  <si>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</si>
  <si>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</si>
  <si>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</si>
  <si>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</si>
  <si>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</si>
  <si>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</si>
  <si>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</si>
  <si>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</si>
  <si>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</si>
  <si>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</si>
  <si>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</si>
  <si>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</si>
  <si>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</si>
  <si>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</si>
  <si>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</si>
  <si>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</si>
  <si>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</si>
  <si>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</si>
  <si>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</si>
  <si>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</si>
  <si>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</si>
  <si>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</si>
  <si>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</si>
  <si>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</si>
  <si>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</si>
  <si>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</si>
  <si>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</si>
  <si>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</si>
  <si>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</si>
  <si>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</si>
  <si>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</si>
  <si>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</si>
  <si>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</si>
  <si>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</si>
  <si>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</si>
  <si>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</si>
  <si>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</si>
  <si>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</si>
  <si>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</si>
  <si>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</si>
  <si>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</si>
  <si>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</si>
  <si>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</si>
  <si>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</si>
  <si>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</si>
  <si>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</si>
  <si>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</si>
  <si>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</si>
  <si>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</si>
  <si>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</si>
  <si>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</si>
  <si>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</si>
  <si>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</si>
  <si>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</si>
  <si>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</si>
  <si>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</si>
  <si>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</si>
  <si>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</si>
  <si>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</si>
  <si>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</si>
  <si>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</si>
  <si>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</si>
  <si>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</si>
  <si>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</si>
  <si>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</si>
  <si>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</si>
  <si>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</si>
  <si>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</si>
  <si>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</si>
  <si>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</si>
  <si>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</si>
  <si>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</si>
  <si>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</si>
  <si>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</si>
  <si>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</si>
  <si>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</si>
  <si>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</si>
  <si>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</si>
  <si>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</si>
  <si>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</si>
  <si>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</si>
  <si>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</si>
  <si>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</si>
  <si>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</si>
  <si>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</si>
  <si>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</si>
  <si>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</si>
  <si>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</si>
  <si>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</si>
  <si>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</si>
  <si>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</si>
  <si>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</si>
  <si>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</si>
  <si>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</si>
  <si>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</si>
  <si>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</si>
  <si>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</si>
  <si>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</si>
  <si>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</si>
  <si>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</si>
  <si>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</si>
  <si>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</si>
  <si>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</si>
  <si>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</si>
  <si>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</si>
  <si>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</si>
  <si>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</si>
  <si>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</si>
  <si>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</si>
  <si>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</si>
  <si>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</si>
  <si>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</si>
  <si>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</si>
  <si>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</si>
  <si>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</si>
  <si>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</si>
  <si>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</si>
  <si>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</si>
  <si>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</si>
  <si>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</si>
  <si>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</si>
  <si>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</si>
  <si>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</si>
  <si>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</si>
  <si>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</si>
  <si>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</si>
  <si>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</si>
  <si>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</si>
  <si>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</si>
  <si>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</si>
  <si>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</si>
  <si>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</si>
  <si>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</si>
  <si>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</si>
  <si>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</si>
  <si>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</si>
  <si>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</si>
  <si>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</si>
  <si>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</si>
  <si>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</si>
  <si>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</si>
  <si>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</si>
  <si>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</si>
  <si>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</si>
  <si>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</si>
  <si>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</si>
  <si>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</si>
  <si>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</si>
  <si>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</si>
  <si>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</si>
  <si>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</si>
  <si>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</si>
  <si>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</si>
  <si>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</si>
  <si>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</si>
  <si>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</si>
  <si>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</si>
  <si>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</si>
  <si>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</si>
  <si>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</si>
  <si>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</si>
  <si>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</si>
  <si>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</si>
  <si>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</si>
  <si>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</si>
  <si>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</si>
  <si>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</si>
  <si>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</si>
  <si>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</si>
  <si>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</si>
  <si>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</si>
  <si>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</si>
  <si>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</si>
  <si>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</si>
  <si>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</si>
  <si>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</si>
  <si>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</si>
  <si>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</si>
  <si>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</si>
  <si>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</si>
  <si>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</si>
  <si>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</si>
  <si>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</si>
  <si>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</si>
  <si>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</si>
  <si>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</si>
  <si>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</si>
  <si>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</si>
  <si>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</si>
  <si>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</si>
  <si>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</si>
  <si>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</si>
  <si>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</si>
  <si>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</si>
  <si>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</si>
  <si>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</si>
  <si>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</si>
  <si>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</si>
  <si>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</si>
  <si>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</si>
  <si>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</si>
  <si>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</si>
  <si>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</si>
  <si>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</si>
  <si>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</si>
  <si>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</si>
  <si>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</si>
  <si>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</si>
  <si>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</si>
  <si>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</si>
  <si>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</si>
  <si>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</si>
  <si>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</si>
  <si>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</si>
  <si>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</si>
  <si>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</si>
  <si>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</si>
  <si>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</si>
  <si>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</si>
  <si>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</si>
  <si>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</si>
  <si>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</si>
  <si>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</si>
  <si>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</si>
  <si>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</si>
  <si>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</si>
  <si>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</si>
  <si>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</si>
  <si>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</si>
  <si>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</si>
  <si>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</si>
  <si>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</si>
  <si>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</si>
  <si>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</si>
  <si>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</si>
  <si>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</si>
  <si>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</si>
  <si>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</si>
  <si>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</si>
  <si>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</si>
  <si>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</si>
  <si>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</si>
  <si>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</si>
  <si>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</si>
  <si>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</si>
  <si>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</si>
  <si>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</si>
  <si>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</si>
  <si>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</si>
  <si>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</si>
  <si>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</si>
  <si>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</si>
  <si>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</si>
  <si>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</si>
  <si>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</si>
  <si>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</si>
  <si>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</si>
  <si>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</si>
  <si>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</si>
  <si>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</si>
  <si>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</si>
  <si>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</si>
  <si>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</si>
  <si>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</si>
  <si>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</si>
  <si>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</si>
  <si>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</si>
  <si>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</si>
  <si>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</si>
  <si>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</si>
  <si>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</si>
  <si>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</si>
  <si>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</si>
  <si>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</si>
  <si>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</si>
  <si>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</si>
  <si>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</si>
  <si>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</si>
  <si>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</si>
  <si>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</si>
  <si>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</si>
  <si>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</si>
  <si>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</si>
  <si>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</si>
  <si>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</si>
  <si>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</si>
  <si>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</si>
  <si>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</si>
  <si>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</si>
  <si>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</si>
  <si>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</si>
  <si>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</si>
  <si>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</si>
  <si>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</si>
  <si>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</si>
  <si>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</si>
  <si>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</si>
  <si>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</si>
  <si>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</si>
  <si>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</si>
  <si>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</si>
  <si>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</si>
  <si>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</si>
  <si>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</si>
  <si>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</si>
  <si>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</si>
  <si>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</si>
  <si>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</si>
  <si>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</si>
  <si>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</si>
  <si>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</si>
  <si>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</si>
  <si>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</si>
  <si>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</si>
  <si>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</si>
  <si>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</si>
  <si>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</si>
  <si>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</si>
  <si>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</si>
  <si>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</si>
  <si>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</si>
  <si>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</si>
  <si>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</si>
  <si>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</si>
  <si>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</si>
  <si>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</si>
  <si>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</si>
  <si>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</si>
  <si>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</si>
  <si>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</si>
  <si>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</si>
  <si>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</si>
  <si>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</si>
  <si>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</si>
  <si>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</si>
  <si>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</si>
  <si>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</si>
  <si>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</si>
  <si>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</si>
  <si>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</si>
  <si>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</si>
  <si>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</si>
  <si>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</si>
  <si>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</si>
  <si>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</si>
  <si>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</si>
  <si>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</si>
  <si>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</si>
  <si>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</si>
  <si>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</si>
  <si>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</si>
  <si>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</si>
  <si>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</si>
  <si>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</si>
  <si>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</si>
  <si>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</si>
  <si>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</si>
  <si>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</si>
  <si>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</si>
  <si>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</si>
  <si>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</si>
  <si>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</si>
  <si>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</si>
  <si>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</si>
  <si>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</si>
  <si>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</si>
  <si>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</si>
  <si>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</si>
  <si>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</si>
  <si>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</si>
  <si>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</si>
  <si>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</si>
  <si>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</si>
  <si>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</si>
  <si>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</si>
  <si>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</si>
  <si>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</si>
  <si>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</si>
  <si>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</si>
  <si>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</si>
  <si>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</si>
  <si>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</si>
  <si>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</si>
  <si>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</si>
  <si>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</si>
  <si>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</si>
  <si>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</si>
  <si>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</si>
  <si>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</si>
  <si>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</si>
  <si>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</si>
  <si>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</si>
  <si>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</si>
  <si>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</si>
  <si>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</si>
  <si>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</si>
  <si>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</si>
  <si>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</si>
  <si>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</si>
  <si>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</si>
  <si>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</si>
  <si>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</si>
  <si>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</si>
  <si>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</si>
  <si>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</si>
  <si>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</si>
  <si>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</si>
  <si>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</si>
  <si>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</si>
  <si>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</si>
  <si>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</si>
  <si>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</si>
  <si>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</si>
  <si>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</si>
  <si>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</si>
  <si>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</si>
  <si>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</si>
  <si>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</si>
  <si>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</si>
  <si>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</si>
  <si>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</si>
  <si>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</si>
  <si>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</si>
  <si>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</si>
  <si>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</si>
  <si>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</si>
  <si>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</si>
  <si>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</si>
  <si>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</si>
  <si>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</si>
  <si>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</si>
  <si>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</si>
  <si>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</si>
  <si>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</si>
  <si>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</si>
  <si>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</si>
  <si>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</si>
  <si>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</si>
  <si>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</si>
  <si>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</si>
  <si>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</si>
  <si>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</si>
  <si>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</si>
  <si>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</si>
  <si>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</si>
  <si>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</si>
  <si>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</si>
  <si>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</si>
  <si>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</si>
  <si>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</si>
  <si>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</si>
  <si>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</si>
  <si>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</si>
  <si>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</si>
  <si>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</si>
  <si>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</si>
  <si>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</si>
  <si>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</si>
  <si>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</si>
  <si>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</si>
  <si>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</si>
  <si>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</si>
  <si>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</si>
  <si>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</si>
  <si>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</si>
  <si>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</si>
  <si>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</si>
  <si>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</si>
  <si>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</si>
  <si>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</si>
  <si>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</si>
  <si>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</si>
  <si>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</si>
  <si>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</si>
  <si>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</si>
  <si>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</si>
  <si>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</si>
  <si>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</si>
  <si>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</si>
  <si>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</si>
  <si>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</si>
  <si>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</si>
  <si>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</si>
  <si>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</si>
  <si>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</si>
  <si>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</si>
  <si>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</si>
  <si>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</si>
  <si>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</si>
  <si>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</si>
  <si>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</si>
  <si>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</si>
  <si>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</si>
  <si>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</si>
  <si>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</si>
  <si>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</si>
  <si>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</si>
  <si>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</si>
  <si>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</si>
  <si>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</si>
  <si>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</si>
  <si>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</si>
  <si>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</si>
  <si>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</si>
  <si>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</si>
  <si>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</si>
  <si>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</si>
  <si>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</si>
  <si>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</si>
  <si>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</si>
  <si>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</si>
  <si>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</si>
  <si>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</si>
  <si>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</si>
  <si>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</si>
  <si>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</si>
  <si>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</si>
  <si>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</si>
  <si>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</si>
  <si>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</si>
  <si>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</si>
  <si>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</si>
  <si>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</si>
  <si>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</si>
  <si>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</si>
  <si>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</si>
  <si>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</si>
  <si>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</si>
  <si>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</si>
  <si>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</si>
  <si>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</si>
  <si>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</si>
  <si>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</si>
  <si>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</si>
  <si>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</si>
  <si>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</si>
  <si>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</si>
  <si>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</si>
  <si>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</si>
  <si>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</si>
  <si>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</si>
  <si>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</si>
  <si>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</si>
  <si>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</si>
  <si>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</si>
  <si>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</si>
  <si>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</si>
  <si>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</si>
  <si>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</si>
  <si>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</si>
  <si>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</si>
  <si>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</si>
  <si>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</si>
  <si>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</si>
  <si>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</si>
  <si>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</si>
  <si>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</si>
  <si>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</si>
  <si>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</si>
  <si>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</si>
  <si>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</si>
  <si>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</si>
  <si>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</si>
  <si>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</si>
  <si>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</si>
  <si>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</si>
  <si>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</si>
  <si>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</si>
  <si>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</si>
  <si>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</si>
  <si>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</si>
  <si>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</si>
  <si>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</si>
  <si>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</si>
  <si>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</si>
  <si>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</si>
  <si>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</si>
  <si>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</si>
  <si>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</si>
  <si>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</si>
  <si>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</si>
  <si>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</si>
  <si>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</si>
  <si>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</si>
  <si>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</si>
  <si>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</si>
  <si>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</si>
  <si>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</si>
  <si>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</si>
  <si>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</si>
  <si>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</si>
  <si>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</si>
  <si>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</si>
  <si>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</si>
  <si>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</si>
  <si>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</si>
  <si>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</si>
  <si>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</si>
  <si>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</si>
  <si>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</si>
  <si>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</si>
  <si>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</si>
  <si>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</si>
  <si>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</si>
  <si>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</si>
  <si>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</si>
  <si>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</si>
  <si>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</si>
  <si>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</si>
  <si>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</si>
  <si>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</si>
  <si>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</si>
  <si>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</si>
  <si>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</si>
  <si>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</si>
  <si>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</si>
  <si>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</si>
  <si>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</si>
  <si>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</si>
  <si>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</si>
  <si>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</si>
  <si>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</si>
  <si>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</si>
  <si>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</si>
  <si>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</si>
  <si>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</si>
  <si>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</si>
  <si>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</si>
  <si>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</si>
  <si>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</si>
  <si>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</si>
  <si>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</si>
  <si>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</si>
  <si>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</si>
  <si>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</si>
  <si>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</si>
  <si>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</si>
  <si>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</si>
  <si>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</si>
  <si>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</si>
  <si>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</si>
  <si>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</si>
  <si>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</si>
  <si>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</si>
  <si>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</si>
  <si>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</si>
  <si>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</si>
  <si>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</si>
  <si>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</si>
  <si>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</si>
  <si>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</si>
  <si>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</si>
  <si>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</si>
  <si>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</si>
  <si>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</si>
  <si>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</si>
  <si>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</si>
  <si>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</si>
  <si>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</si>
  <si>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</si>
  <si>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</si>
  <si>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</si>
  <si>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</si>
  <si>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</si>
  <si>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</si>
  <si>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</si>
  <si>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</si>
  <si>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</si>
  <si>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</si>
  <si>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</si>
  <si>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</si>
  <si>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</si>
  <si>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</si>
  <si>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</si>
  <si>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</si>
  <si>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</si>
  <si>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</si>
  <si>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</si>
  <si>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</si>
  <si>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</si>
  <si>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</si>
  <si>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</si>
  <si>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</si>
  <si>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</si>
  <si>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</si>
  <si>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</si>
  <si>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</si>
  <si>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</si>
  <si>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</si>
  <si>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</si>
  <si>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</si>
  <si>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</si>
  <si>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</si>
  <si>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</si>
  <si>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</si>
  <si>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</si>
  <si>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</si>
  <si>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</si>
  <si>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</si>
  <si>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</si>
  <si>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</si>
  <si>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</si>
  <si>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</si>
  <si>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</si>
  <si>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</si>
  <si>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</si>
  <si>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</si>
  <si>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</si>
  <si>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</si>
  <si>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</si>
  <si>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</si>
  <si>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</si>
  <si>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</si>
  <si>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</si>
  <si>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</si>
  <si>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</si>
  <si>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</si>
  <si>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</si>
  <si>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</si>
  <si>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</si>
  <si>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</si>
  <si>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</si>
  <si>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</si>
  <si>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</si>
  <si>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</si>
  <si>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</si>
  <si>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</si>
  <si>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</si>
  <si>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</si>
  <si>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</si>
  <si>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</si>
  <si>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</si>
  <si>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</si>
  <si>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</si>
  <si>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</si>
  <si>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</si>
  <si>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</si>
  <si>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</si>
  <si>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</si>
  <si>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</si>
  <si>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</si>
  <si>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</si>
  <si>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</si>
  <si>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</si>
  <si>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</si>
  <si>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</si>
  <si>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</si>
  <si>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</si>
  <si>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</si>
  <si>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</si>
  <si>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</si>
  <si>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</si>
  <si>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</si>
  <si>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</si>
  <si>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</si>
  <si>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</si>
  <si>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</si>
  <si>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</si>
  <si>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</si>
  <si>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</si>
  <si>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</si>
  <si>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</si>
  <si>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</si>
  <si>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</si>
  <si>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</si>
  <si>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</si>
  <si>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</si>
  <si>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</si>
  <si>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</si>
  <si>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</si>
  <si>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</si>
  <si>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</si>
  <si>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</si>
  <si>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</si>
  <si>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</si>
  <si>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</si>
  <si>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</si>
  <si>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</si>
  <si>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</si>
  <si>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</si>
  <si>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</si>
  <si>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</si>
  <si>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</si>
  <si>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</si>
  <si>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</si>
  <si>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</si>
  <si>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</si>
  <si>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</si>
  <si>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</si>
  <si>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</si>
  <si>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</si>
  <si>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</si>
  <si>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</si>
  <si>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</si>
  <si>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</si>
  <si>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</si>
  <si>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</si>
  <si>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</si>
  <si>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</si>
  <si>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</si>
  <si>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</si>
  <si>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</si>
  <si>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</si>
  <si>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</si>
  <si>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</si>
  <si>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</si>
  <si>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</si>
  <si>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</si>
  <si>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</si>
  <si>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</si>
  <si>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</si>
  <si>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</si>
  <si>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</si>
  <si>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</si>
  <si>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</si>
  <si>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</si>
  <si>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</si>
  <si>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</si>
  <si>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</si>
  <si>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</si>
  <si>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</si>
  <si>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</si>
  <si>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</si>
  <si>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</si>
  <si>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</si>
  <si>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</si>
  <si>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</si>
  <si>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</si>
  <si>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</si>
  <si>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</si>
  <si>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</si>
  <si>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</si>
  <si>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</si>
  <si>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</si>
  <si>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</si>
  <si>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</si>
  <si>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</si>
  <si>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</si>
  <si>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</si>
  <si>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</si>
  <si>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</si>
  <si>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</si>
  <si>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</si>
  <si>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</si>
  <si>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</si>
  <si>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</si>
  <si>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</si>
  <si>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</si>
  <si>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</si>
  <si>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</si>
  <si>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</si>
  <si>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</si>
  <si>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</si>
  <si>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</si>
  <si>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</si>
  <si>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</si>
  <si>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</si>
  <si>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</si>
  <si>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</si>
  <si>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</si>
  <si>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</si>
  <si>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</si>
  <si>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</si>
  <si>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</si>
  <si>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</si>
  <si>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</si>
  <si>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</si>
  <si>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</si>
  <si>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</si>
  <si>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</si>
  <si>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</si>
  <si>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</si>
  <si>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</si>
  <si>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</si>
  <si>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</si>
  <si>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</si>
  <si>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</si>
  <si>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</si>
  <si>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</si>
  <si>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</si>
  <si>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</si>
  <si>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</si>
  <si>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</si>
  <si>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</si>
  <si>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</si>
  <si>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</si>
  <si>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</si>
  <si>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</si>
  <si>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</si>
  <si>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</si>
  <si>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</si>
  <si>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</si>
  <si>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</si>
  <si>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</si>
  <si>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</si>
  <si>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</si>
  <si>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</si>
  <si>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</si>
  <si>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</si>
  <si>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</si>
  <si>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</si>
  <si>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</si>
  <si>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</si>
  <si>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</si>
  <si>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</si>
  <si>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</si>
  <si>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</si>
  <si>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</si>
  <si>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</si>
  <si>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</si>
  <si>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</si>
  <si>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</si>
  <si>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</si>
  <si>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</si>
  <si>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</si>
  <si>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</si>
  <si>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</si>
  <si>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</si>
  <si>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</si>
  <si>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</si>
  <si>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</si>
  <si>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</si>
  <si>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</si>
  <si>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</si>
  <si>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</si>
  <si>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</si>
  <si>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</si>
  <si>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</si>
  <si>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</si>
  <si>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</si>
  <si>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</si>
  <si>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</si>
  <si>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</si>
  <si>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</si>
  <si>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</si>
  <si>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</si>
  <si>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</si>
  <si>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</si>
  <si>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</si>
  <si>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</si>
  <si>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</si>
  <si>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</si>
  <si>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</si>
  <si>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</si>
  <si>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</si>
  <si>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</si>
  <si>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</si>
  <si>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</si>
  <si>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</si>
  <si>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</si>
  <si>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</si>
  <si>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</si>
  <si>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</si>
  <si>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</si>
  <si>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</si>
  <si>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</si>
  <si>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</si>
  <si>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</si>
  <si>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</si>
  <si>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</si>
  <si>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</si>
  <si>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</si>
  <si>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</si>
  <si>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</si>
  <si>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</si>
  <si>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</si>
  <si>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</si>
  <si>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</si>
  <si>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</si>
  <si>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</si>
  <si>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</si>
  <si>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</si>
  <si>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</si>
  <si>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</si>
  <si>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</si>
  <si>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</si>
  <si>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</si>
  <si>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</si>
  <si>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</si>
  <si>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</si>
  <si>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</si>
  <si>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</si>
  <si>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</si>
  <si>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</si>
  <si>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</si>
  <si>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</si>
  <si>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</si>
  <si>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</si>
  <si>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</si>
  <si>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</si>
  <si>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</si>
  <si>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</si>
  <si>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</si>
  <si>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</si>
  <si>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</si>
  <si>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</si>
  <si>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</si>
  <si>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</si>
  <si>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</si>
  <si>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</si>
  <si>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</si>
  <si>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</si>
  <si>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</si>
  <si>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</si>
  <si>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</si>
  <si>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</si>
  <si>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</si>
  <si>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</si>
  <si>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</si>
  <si>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</si>
  <si>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</si>
  <si>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</si>
  <si>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</si>
  <si>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</si>
  <si>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</si>
  <si>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</si>
  <si>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</si>
  <si>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</si>
  <si>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</si>
  <si>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</si>
  <si>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</si>
  <si>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</si>
  <si>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</si>
  <si>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</si>
  <si>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</si>
  <si>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</si>
  <si>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</si>
  <si>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</si>
  <si>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</si>
  <si>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</si>
  <si>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</si>
  <si>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</si>
  <si>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</si>
  <si>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</si>
  <si>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</si>
  <si>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</si>
  <si>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</si>
  <si>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</si>
  <si>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</si>
  <si>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</si>
  <si>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</si>
  <si>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</si>
  <si>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</si>
  <si>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</si>
  <si>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</si>
  <si>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</si>
  <si>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</si>
  <si>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</si>
  <si>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</si>
  <si>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</si>
  <si>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</si>
  <si>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</si>
  <si>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</si>
  <si>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</si>
  <si>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</si>
  <si>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</si>
  <si>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</si>
  <si>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</si>
  <si>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</si>
  <si>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</si>
  <si>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</si>
  <si>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</si>
  <si>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</si>
  <si>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</si>
  <si>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</si>
  <si>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</si>
  <si>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</si>
  <si>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</si>
  <si>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</si>
  <si>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</si>
  <si>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</si>
  <si>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</si>
  <si>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</si>
  <si>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</si>
  <si>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</si>
  <si>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</si>
  <si>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</si>
  <si>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</si>
  <si>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</si>
  <si>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</si>
  <si>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</si>
  <si>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</si>
  <si>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</si>
  <si>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</si>
  <si>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</si>
  <si>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</si>
  <si>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</si>
  <si>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</si>
  <si>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</si>
  <si>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</si>
  <si>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</si>
  <si>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</si>
  <si>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</si>
  <si>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</si>
  <si>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</si>
  <si>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</si>
  <si>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</si>
  <si>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</si>
  <si>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</si>
  <si>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</si>
  <si>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</si>
  <si>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</si>
  <si>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</si>
  <si>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</si>
  <si>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</si>
  <si>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</si>
  <si>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</si>
  <si>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</si>
  <si>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</si>
  <si>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</si>
  <si>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</si>
  <si>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</si>
  <si>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</si>
  <si>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</si>
  <si>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</si>
  <si>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</si>
  <si>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</si>
  <si>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</si>
  <si>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</si>
  <si>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</si>
  <si>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</si>
  <si>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</si>
  <si>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</si>
  <si>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</si>
  <si>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</si>
  <si>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</si>
  <si>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</si>
  <si>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</si>
  <si>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</si>
  <si>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</si>
  <si>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</si>
  <si>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</si>
  <si>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</si>
  <si>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</si>
  <si>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</si>
  <si>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</si>
  <si>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</si>
  <si>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</si>
  <si>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</si>
  <si>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</si>
  <si>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</si>
  <si>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</si>
  <si>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</si>
  <si>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</si>
  <si>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</si>
  <si>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</si>
  <si>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</si>
  <si>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</si>
  <si>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</si>
  <si>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</si>
  <si>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</si>
  <si>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</si>
  <si>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</si>
  <si>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</si>
  <si>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</si>
  <si>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</si>
  <si>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</si>
  <si>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</si>
  <si>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</si>
  <si>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</si>
  <si>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</si>
  <si>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</si>
  <si>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</si>
  <si>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</si>
  <si>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</si>
  <si>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</si>
  <si>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</si>
  <si>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</si>
  <si>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</si>
  <si>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</si>
  <si>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</si>
  <si>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</si>
  <si>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</si>
  <si>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</si>
  <si>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</si>
  <si>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</si>
  <si>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</si>
  <si>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</si>
  <si>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</si>
  <si>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</si>
  <si>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</si>
  <si>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</si>
  <si>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</si>
  <si>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</si>
  <si>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</si>
  <si>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</si>
  <si>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</si>
  <si>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</si>
  <si>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</si>
  <si>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</si>
  <si>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</si>
  <si>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</si>
  <si>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</si>
  <si>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</si>
  <si>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</si>
  <si>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</si>
  <si>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</si>
  <si>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</si>
  <si>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</si>
  <si>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</si>
  <si>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</si>
  <si>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</si>
  <si>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</si>
  <si>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</si>
  <si>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</si>
  <si>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</si>
  <si>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</si>
  <si>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</si>
  <si>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</si>
  <si>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</si>
  <si>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</si>
  <si>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</si>
  <si>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</si>
  <si>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</si>
  <si>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</si>
  <si>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</si>
  <si>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</si>
  <si>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</si>
  <si>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</si>
  <si>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</si>
  <si>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</si>
  <si>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</si>
  <si>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</si>
  <si>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</si>
  <si>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</si>
  <si>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</si>
  <si>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</si>
  <si>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</si>
  <si>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</si>
  <si>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</si>
  <si>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</si>
  <si>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</si>
  <si>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</si>
  <si>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</si>
  <si>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</si>
  <si>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</si>
  <si>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</si>
  <si>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</si>
  <si>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</si>
  <si>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</si>
  <si>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</si>
  <si>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</si>
  <si>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</si>
  <si>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</si>
  <si>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</si>
  <si>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</si>
  <si>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</si>
  <si>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</si>
  <si>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</si>
  <si>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</si>
  <si>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</si>
  <si>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</si>
  <si>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</si>
  <si>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</si>
  <si>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</si>
  <si>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</si>
  <si>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</si>
  <si>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</si>
  <si>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</si>
  <si>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</si>
  <si>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</si>
  <si>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</si>
  <si>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</si>
  <si>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</si>
  <si>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</si>
  <si>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</si>
  <si>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</si>
  <si>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</si>
  <si>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</si>
  <si>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</si>
  <si>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</si>
  <si>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</si>
  <si>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</si>
  <si>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</si>
  <si>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</si>
  <si>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</si>
  <si>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</si>
  <si>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</si>
  <si>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</si>
  <si>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</si>
  <si>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</si>
  <si>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</si>
  <si>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</si>
  <si>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</si>
  <si>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</si>
  <si>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</si>
  <si>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</si>
  <si>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</si>
  <si>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</si>
  <si>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</si>
  <si>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</si>
  <si>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</si>
  <si>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</si>
  <si>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</si>
  <si>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</si>
  <si>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</si>
  <si>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</si>
  <si>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</si>
  <si>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</si>
  <si>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</si>
  <si>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</si>
  <si>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</si>
  <si>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</si>
  <si>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</si>
  <si>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</si>
  <si>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</si>
  <si>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</si>
  <si>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</si>
  <si>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</si>
  <si>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</si>
  <si>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</si>
  <si>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</si>
  <si>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</si>
  <si>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</si>
  <si>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</si>
  <si>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</si>
  <si>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</si>
  <si>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</si>
  <si>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</si>
  <si>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</si>
  <si>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</si>
  <si>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</si>
  <si>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</si>
  <si>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</si>
  <si>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</si>
  <si>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</si>
  <si>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</si>
  <si>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</si>
  <si>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</si>
  <si>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</si>
  <si>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</si>
  <si>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</si>
  <si>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</si>
  <si>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</si>
  <si>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</si>
  <si>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</si>
  <si>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</si>
  <si>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</si>
  <si>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</si>
  <si>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</si>
  <si>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</si>
  <si>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</si>
  <si>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</si>
  <si>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</si>
  <si>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</si>
  <si>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</si>
  <si>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</si>
  <si>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</si>
  <si>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</si>
  <si>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</si>
  <si>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</si>
  <si>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</si>
  <si>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</si>
  <si>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</si>
  <si>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</si>
  <si>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</si>
  <si>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</si>
  <si>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</si>
  <si>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</si>
  <si>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</si>
  <si>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</si>
  <si>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</si>
  <si>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</si>
  <si>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</si>
  <si>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</si>
  <si>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</si>
  <si>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</si>
  <si>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</si>
  <si>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</si>
  <si>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</si>
  <si>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</si>
  <si>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</si>
  <si>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</si>
  <si>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</si>
  <si>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</si>
  <si>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</si>
  <si>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</si>
  <si>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</si>
  <si>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</si>
  <si>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</si>
  <si>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</si>
  <si>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</si>
  <si>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</si>
  <si>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</si>
  <si>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</si>
  <si>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</si>
  <si>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</si>
  <si>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</si>
  <si>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</si>
  <si>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</si>
  <si>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</si>
  <si>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</si>
  <si>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</si>
  <si>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</si>
  <si>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</si>
  <si>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</si>
  <si>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</si>
  <si>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</si>
  <si>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</si>
  <si>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</si>
  <si>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</si>
  <si>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</si>
  <si>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</si>
  <si>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</si>
  <si>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</si>
  <si>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</si>
  <si>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</si>
  <si>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</si>
  <si>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</si>
  <si>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</si>
  <si>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</si>
  <si>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</si>
  <si>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</si>
  <si>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</si>
  <si>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</si>
  <si>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</si>
  <si>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</si>
  <si>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</si>
  <si>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</si>
  <si>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</si>
  <si>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</si>
  <si>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</si>
  <si>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</si>
  <si>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</si>
  <si>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</si>
  <si>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</si>
  <si>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</si>
  <si>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</si>
  <si>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</si>
  <si>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</si>
  <si>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</si>
  <si>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</si>
  <si>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</si>
  <si>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</si>
  <si>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</si>
  <si>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</si>
  <si>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</si>
  <si>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</si>
  <si>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</si>
  <si>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</si>
  <si>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</si>
  <si>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</si>
  <si>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</si>
  <si>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</si>
  <si>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</si>
  <si>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</si>
  <si>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</si>
  <si>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</si>
  <si>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</si>
  <si>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</si>
  <si>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</si>
  <si>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</si>
  <si>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</si>
  <si>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</si>
  <si>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</si>
  <si>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</si>
  <si>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</si>
  <si>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</si>
  <si>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</si>
  <si>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</si>
  <si>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</si>
  <si>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</si>
  <si>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</si>
  <si>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</si>
  <si>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</si>
  <si>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</si>
  <si>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</si>
  <si>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</si>
  <si>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</si>
  <si>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</si>
  <si>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</si>
  <si>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</si>
  <si>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</si>
  <si>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</si>
  <si>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</si>
  <si>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</si>
  <si>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</si>
  <si>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</si>
  <si>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</si>
  <si>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</si>
  <si>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</si>
  <si>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</si>
  <si>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</si>
  <si>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</si>
  <si>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</si>
  <si>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</si>
  <si>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</si>
  <si>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</si>
  <si>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</si>
  <si>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</si>
  <si>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</si>
  <si>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</si>
  <si>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</si>
  <si>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</si>
  <si>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</si>
  <si>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</si>
  <si>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</si>
  <si>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</si>
  <si>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</si>
  <si>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</si>
  <si>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</si>
  <si>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</si>
  <si>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</si>
  <si>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</si>
  <si>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</si>
  <si>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</si>
  <si>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</si>
  <si>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</si>
  <si>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</si>
  <si>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</si>
  <si>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</si>
  <si>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</si>
  <si>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</si>
  <si>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</si>
  <si>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</si>
  <si>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</si>
  <si>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</si>
  <si>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</si>
  <si>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</si>
  <si>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</si>
  <si>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</si>
  <si>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</si>
  <si>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</si>
  <si>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</si>
  <si>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</si>
  <si>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</si>
  <si>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</si>
  <si>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</si>
  <si>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</si>
  <si>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</si>
  <si>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</si>
  <si>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</si>
  <si>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</si>
  <si>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</si>
  <si>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</si>
  <si>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</si>
  <si>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</si>
  <si>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</si>
  <si>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</si>
  <si>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</si>
  <si>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</si>
  <si>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</si>
  <si>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</si>
  <si>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</si>
  <si>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</si>
  <si>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</si>
  <si>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</si>
  <si>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</si>
  <si>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</si>
  <si>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</si>
  <si>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</si>
  <si>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</si>
  <si>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</si>
  <si>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</si>
  <si>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</si>
  <si>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</si>
  <si>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</si>
  <si>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</si>
  <si>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</si>
  <si>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</si>
  <si>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</si>
  <si>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</si>
  <si>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</si>
  <si>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</si>
  <si>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</si>
  <si>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</si>
  <si>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</si>
  <si>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</si>
  <si>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</si>
  <si>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</si>
  <si>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</si>
  <si>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</si>
  <si>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</si>
  <si>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</si>
  <si>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</si>
  <si>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</si>
  <si>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</si>
  <si>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</si>
  <si>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</si>
  <si>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</si>
  <si>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</si>
  <si>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</si>
  <si>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</si>
  <si>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</si>
  <si>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</si>
  <si>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</si>
  <si>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</si>
  <si>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</si>
  <si>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</si>
  <si>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</si>
  <si>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</si>
  <si>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</si>
  <si>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</si>
  <si>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</si>
  <si>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</si>
  <si>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</si>
  <si>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</si>
  <si>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</si>
  <si>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</si>
  <si>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</si>
  <si>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</si>
  <si>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</si>
  <si>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</si>
  <si>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</si>
  <si>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</si>
  <si>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</si>
  <si>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</si>
  <si>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</si>
  <si>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</si>
  <si>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</si>
  <si>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</si>
  <si>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</si>
  <si>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</si>
  <si>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</si>
  <si>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</si>
  <si>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</si>
  <si>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</si>
  <si>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</si>
  <si>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</si>
  <si>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</si>
  <si>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</si>
  <si>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</si>
  <si>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</si>
  <si>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</si>
  <si>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</si>
  <si>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</si>
  <si>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</si>
  <si>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</si>
  <si>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</si>
  <si>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</si>
  <si>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</si>
  <si>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</si>
  <si>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</si>
  <si>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</si>
  <si>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</si>
  <si>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</si>
  <si>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</si>
  <si>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</si>
  <si>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</si>
  <si>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</si>
  <si>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</si>
  <si>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</si>
  <si>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</si>
  <si>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</si>
  <si>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</si>
  <si>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</si>
  <si>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</si>
  <si>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</si>
  <si>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</si>
  <si>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</si>
  <si>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</si>
  <si>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</si>
  <si>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</si>
  <si>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</si>
  <si>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</si>
  <si>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</si>
  <si>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</si>
  <si>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</si>
  <si>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</si>
  <si>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</si>
  <si>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</si>
  <si>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</si>
  <si>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</si>
  <si>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</si>
  <si>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</si>
  <si>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</si>
  <si>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</si>
  <si>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</si>
  <si>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</si>
  <si>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</si>
  <si>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</si>
  <si>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</si>
  <si>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</si>
  <si>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</si>
  <si>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</si>
  <si>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</si>
  <si>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</si>
  <si>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</si>
  <si>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</si>
  <si>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</si>
  <si>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</si>
  <si>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</si>
  <si>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</si>
  <si>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</si>
  <si>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</si>
  <si>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</si>
  <si>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</si>
  <si>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</si>
  <si>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</si>
  <si>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</si>
  <si>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</si>
  <si>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</si>
  <si>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</si>
  <si>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</si>
  <si>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</si>
  <si>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</si>
  <si>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</si>
  <si>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</si>
  <si>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</si>
  <si>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</si>
  <si>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</si>
  <si>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</si>
  <si>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</si>
  <si>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</si>
  <si>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</si>
  <si>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</si>
  <si>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</si>
  <si>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</si>
  <si>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</si>
  <si>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</si>
  <si>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</si>
  <si>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</si>
  <si>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</si>
  <si>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</si>
  <si>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</si>
  <si>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</si>
  <si>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</si>
  <si>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</si>
  <si>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</si>
  <si>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</si>
  <si>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</si>
  <si>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</si>
  <si>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</si>
  <si>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</si>
  <si>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</si>
  <si>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</si>
  <si>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</si>
  <si>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</si>
  <si>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</si>
  <si>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</si>
  <si>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</si>
  <si>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</si>
  <si>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</si>
  <si>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</si>
  <si>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</si>
  <si>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</si>
  <si>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</si>
  <si>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</si>
  <si>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</si>
  <si>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</si>
  <si>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</si>
  <si>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</si>
  <si>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</si>
  <si>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</si>
  <si>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</si>
  <si>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</si>
  <si>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</si>
  <si>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</si>
  <si>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</si>
  <si>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</si>
  <si>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</si>
  <si>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</si>
  <si>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</si>
  <si>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</si>
  <si>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</si>
  <si>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</si>
  <si>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</si>
  <si>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</si>
  <si>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</si>
  <si>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</si>
  <si>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</si>
  <si>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</si>
  <si>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</si>
  <si>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</si>
  <si>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</si>
  <si>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</si>
  <si>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</si>
  <si>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</si>
  <si>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</si>
  <si>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</si>
  <si>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</si>
  <si>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</si>
  <si>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</si>
  <si>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</si>
  <si>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</si>
  <si>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</si>
  <si>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</si>
  <si>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</si>
  <si>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</si>
  <si>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</si>
  <si>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</si>
  <si>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</si>
  <si>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</si>
  <si>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</si>
  <si>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</si>
  <si>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</si>
  <si>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</si>
  <si>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</si>
  <si>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</si>
  <si>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</si>
  <si>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</si>
  <si>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</si>
  <si>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</si>
  <si>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</si>
  <si>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</si>
  <si>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</si>
  <si>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</si>
  <si>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</si>
  <si>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</si>
  <si>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</si>
  <si>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</si>
  <si>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</si>
  <si>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</si>
  <si>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</si>
  <si>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</si>
  <si>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</si>
  <si>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</si>
  <si>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</si>
  <si>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</si>
  <si>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</si>
  <si>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</si>
  <si>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</si>
  <si>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</si>
  <si>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</si>
  <si>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</si>
  <si>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</si>
  <si>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</si>
  <si>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</si>
  <si>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</si>
  <si>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</si>
  <si>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</si>
  <si>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</si>
  <si>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</si>
  <si>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</si>
  <si>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</si>
  <si>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</si>
  <si>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</si>
  <si>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</si>
  <si>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</si>
  <si>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</si>
  <si>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</si>
  <si>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</si>
  <si>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</si>
  <si>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</si>
  <si>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</si>
  <si>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</si>
  <si>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</si>
  <si>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</si>
  <si>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</si>
  <si>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</si>
  <si>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</si>
  <si>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</si>
  <si>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</si>
  <si>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</si>
  <si>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</si>
  <si>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</si>
  <si>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</si>
  <si>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</si>
  <si>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</si>
  <si>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</si>
  <si>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</si>
  <si>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</si>
  <si>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</si>
  <si>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</si>
  <si>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</si>
  <si>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</si>
  <si>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</si>
  <si>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</si>
  <si>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</si>
  <si>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</si>
  <si>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</si>
  <si>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</si>
  <si>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</si>
  <si>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</si>
  <si>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</si>
  <si>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</si>
  <si>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</si>
  <si>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</si>
  <si>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</si>
  <si>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</si>
  <si>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</si>
  <si>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</si>
  <si>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</si>
  <si>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</si>
  <si>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</si>
  <si>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</si>
  <si>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</si>
  <si>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</si>
  <si>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</si>
  <si>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</si>
  <si>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</si>
  <si>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</si>
  <si>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</si>
  <si>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</si>
  <si>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</si>
  <si>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</si>
  <si>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</si>
  <si>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</si>
  <si>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</si>
  <si>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</si>
  <si>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</si>
  <si>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</si>
  <si>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</si>
  <si>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</si>
  <si>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</si>
  <si>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</si>
  <si>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</si>
  <si>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</si>
  <si>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</si>
  <si>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</si>
  <si>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</si>
  <si>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</si>
  <si>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</si>
  <si>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</si>
  <si>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</si>
  <si>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</si>
  <si>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</si>
  <si>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</si>
  <si>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</si>
  <si>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</si>
  <si>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</si>
  <si>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</si>
  <si>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</si>
  <si>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</si>
  <si>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</si>
  <si>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</si>
  <si>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</si>
  <si>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</si>
  <si>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</si>
  <si>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</si>
  <si>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</si>
  <si>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</si>
  <si>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</si>
  <si>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</si>
  <si>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</si>
  <si>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</si>
  <si>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</si>
  <si>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</si>
  <si>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</si>
  <si>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</si>
  <si>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</si>
  <si>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</si>
  <si>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</si>
  <si>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</si>
  <si>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</si>
  <si>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</si>
  <si>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</si>
  <si>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</si>
  <si>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</si>
  <si>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</si>
  <si>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</si>
  <si>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</si>
  <si>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</si>
  <si>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</si>
  <si>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</si>
  <si>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</si>
  <si>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</si>
  <si>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</si>
  <si>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</si>
  <si>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</si>
  <si>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</si>
  <si>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</si>
  <si>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</si>
  <si>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</si>
  <si>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</si>
  <si>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</si>
  <si>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</si>
  <si>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</si>
  <si>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</si>
  <si>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</si>
  <si>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</si>
  <si>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</si>
  <si>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</si>
  <si>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</si>
  <si>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</si>
  <si>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</si>
  <si>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</si>
  <si>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</si>
  <si>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</si>
  <si>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</si>
  <si>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</si>
  <si>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</si>
  <si>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</si>
  <si>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</si>
  <si>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</si>
  <si>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</si>
  <si>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</si>
  <si>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</si>
  <si>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</si>
  <si>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</si>
  <si>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</si>
  <si>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</si>
  <si>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</si>
  <si>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</si>
  <si>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</si>
  <si>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</si>
  <si>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</si>
  <si>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</si>
  <si>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</si>
  <si>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</si>
  <si>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</si>
  <si>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</si>
  <si>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</si>
  <si>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</si>
  <si>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</si>
  <si>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</si>
  <si>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</si>
  <si>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</si>
  <si>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</si>
  <si>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</si>
  <si>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</si>
  <si>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</si>
  <si>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</si>
  <si>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</si>
  <si>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</si>
  <si>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</si>
  <si>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</si>
  <si>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</si>
  <si>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</si>
  <si>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</si>
  <si>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</si>
  <si>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</si>
  <si>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</si>
  <si>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</si>
  <si>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</si>
  <si>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</si>
  <si>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</si>
  <si>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</si>
  <si>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</si>
  <si>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</si>
  <si>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</si>
  <si>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</si>
  <si>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</si>
  <si>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</si>
  <si>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</si>
  <si>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</si>
  <si>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</si>
  <si>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</si>
  <si>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</si>
  <si>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</si>
  <si>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</si>
  <si>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</si>
  <si>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</si>
  <si>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</si>
  <si>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</si>
  <si>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</si>
  <si>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</si>
  <si>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</si>
  <si>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</si>
  <si>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</si>
  <si>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</si>
  <si>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</si>
  <si>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</si>
  <si>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</si>
  <si>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</si>
  <si>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</si>
  <si>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</si>
  <si>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</si>
  <si>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</si>
  <si>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</si>
  <si>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</si>
  <si>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</si>
  <si>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</si>
  <si>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</si>
  <si>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</si>
  <si>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</si>
  <si>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</si>
  <si>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</si>
  <si>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</si>
  <si>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</si>
  <si>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</si>
  <si>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</si>
  <si>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</si>
  <si>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</si>
  <si>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</si>
  <si>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</si>
  <si>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</si>
  <si>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</si>
  <si>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</si>
  <si>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</si>
  <si>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</si>
  <si>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</si>
  <si>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</si>
  <si>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</si>
  <si>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</si>
  <si>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</si>
  <si>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</si>
  <si>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</si>
  <si>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</si>
  <si>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</si>
  <si>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</si>
  <si>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</si>
  <si>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</si>
  <si>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</si>
  <si>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</si>
  <si>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</si>
  <si>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</si>
  <si>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</si>
  <si>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</si>
  <si>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</si>
  <si>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</si>
  <si>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</si>
  <si>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</si>
  <si>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</si>
  <si>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</si>
  <si>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</si>
  <si>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</si>
  <si>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</si>
  <si>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</si>
  <si>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</si>
  <si>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</si>
  <si>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</si>
  <si>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</si>
  <si>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</si>
  <si>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</si>
  <si>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</si>
  <si>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</si>
  <si>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</si>
  <si>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</si>
  <si>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</si>
  <si>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</si>
  <si>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</si>
  <si>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</si>
  <si>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</si>
  <si>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</si>
  <si>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</si>
  <si>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</si>
  <si>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</si>
  <si>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</si>
  <si>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</si>
  <si>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</si>
  <si>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</si>
  <si>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</si>
  <si>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</si>
  <si>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</si>
  <si>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</si>
  <si>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</si>
  <si>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</si>
  <si>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</si>
  <si>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</si>
  <si>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</si>
  <si>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</si>
  <si>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</si>
  <si>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</si>
  <si>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</si>
  <si>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</si>
  <si>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</si>
  <si>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</si>
  <si>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</si>
  <si>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</si>
  <si>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</si>
  <si>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</si>
  <si>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</si>
  <si>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</si>
  <si>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</si>
  <si>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</si>
  <si>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</si>
  <si>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</si>
  <si>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</si>
  <si>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</si>
  <si>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</si>
  <si>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</si>
  <si>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</si>
  <si>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</si>
  <si>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</si>
  <si>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</si>
  <si>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</si>
  <si>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</si>
  <si>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</si>
  <si>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</si>
  <si>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</si>
  <si>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</si>
  <si>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</si>
  <si>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</si>
  <si>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</si>
  <si>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</si>
  <si>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</si>
  <si>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</si>
  <si>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</si>
  <si>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</si>
  <si>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</si>
  <si>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</si>
  <si>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</si>
  <si>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</si>
  <si>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</si>
  <si>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</si>
  <si>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</si>
  <si>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</si>
  <si>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</si>
  <si>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</si>
  <si>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</si>
  <si>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</si>
  <si>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</si>
  <si>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</si>
  <si>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</si>
  <si>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</si>
  <si>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</si>
  <si>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</si>
  <si>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</si>
  <si>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</si>
  <si>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</si>
  <si>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</si>
  <si>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</si>
  <si>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</si>
  <si>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</si>
  <si>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</si>
  <si>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</si>
  <si>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</si>
  <si>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</si>
  <si>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</si>
  <si>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</si>
  <si>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</si>
  <si>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</si>
  <si>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</si>
  <si>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</si>
  <si>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</si>
  <si>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</si>
  <si>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</si>
  <si>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</si>
  <si>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</si>
  <si>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</si>
  <si>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</si>
  <si>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</si>
  <si>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</si>
  <si>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</si>
  <si>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</si>
  <si>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</si>
  <si>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</si>
  <si>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</si>
  <si>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</si>
  <si>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</si>
  <si>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</si>
  <si>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</si>
  <si>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</si>
  <si>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</si>
  <si>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</si>
  <si>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</si>
  <si>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</si>
  <si>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</si>
  <si>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</si>
  <si>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</si>
  <si>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</si>
  <si>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</si>
  <si>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</si>
  <si>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</si>
  <si>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</si>
  <si>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</si>
  <si>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</si>
  <si>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</si>
  <si>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</si>
  <si>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</si>
  <si>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</si>
  <si>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</si>
  <si>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</si>
  <si>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</si>
  <si>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</si>
  <si>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</si>
  <si>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</si>
  <si>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</si>
  <si>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</si>
  <si>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</si>
  <si>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</si>
  <si>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</si>
  <si>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</si>
  <si>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</si>
  <si>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</si>
  <si>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</si>
  <si>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</si>
  <si>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</si>
  <si>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</si>
  <si>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</si>
  <si>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</si>
  <si>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</si>
  <si>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</si>
  <si>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</si>
  <si>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</si>
  <si>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</si>
  <si>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</si>
  <si>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</si>
  <si>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</si>
  <si>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</si>
  <si>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</si>
  <si>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</si>
  <si>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</si>
  <si>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</si>
  <si>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</si>
  <si>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</si>
  <si>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</si>
  <si>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</si>
  <si>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</si>
  <si>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</si>
  <si>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</si>
  <si>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</si>
  <si>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</si>
  <si>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</si>
  <si>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</si>
  <si>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</si>
  <si>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</si>
  <si>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</si>
  <si>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</si>
  <si>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</si>
  <si>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</si>
  <si>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</si>
  <si>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</si>
  <si>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</si>
  <si>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</si>
  <si>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</si>
  <si>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</si>
  <si>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</si>
  <si>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</si>
  <si>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</si>
  <si>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</si>
  <si>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</si>
  <si>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</si>
  <si>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</si>
  <si>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</si>
  <si>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</si>
  <si>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</si>
  <si>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</si>
  <si>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</si>
  <si>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</si>
  <si>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</si>
  <si>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</si>
  <si>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</si>
  <si>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</si>
  <si>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</si>
  <si>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</si>
  <si>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</si>
  <si>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</si>
  <si>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</si>
  <si>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</si>
  <si>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</si>
  <si>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</si>
  <si>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</si>
  <si>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</si>
  <si>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</si>
  <si>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</si>
  <si>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</si>
  <si>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</si>
  <si>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</si>
  <si>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</si>
  <si>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</si>
  <si>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</si>
  <si>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</si>
  <si>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</si>
  <si>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</si>
  <si>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</si>
  <si>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</si>
  <si>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</si>
  <si>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</si>
  <si>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</si>
  <si>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</si>
  <si>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</si>
  <si>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</si>
  <si>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</si>
  <si>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</si>
  <si>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</si>
  <si>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</si>
  <si>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</si>
  <si>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</si>
  <si>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</si>
  <si>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</si>
  <si>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</si>
  <si>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</si>
  <si>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</si>
  <si>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</si>
  <si>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</si>
  <si>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</si>
  <si>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</si>
  <si>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</si>
  <si>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</si>
  <si>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</si>
  <si>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</si>
  <si>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</si>
  <si>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</si>
  <si>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</si>
  <si>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</si>
  <si>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</si>
  <si>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</si>
  <si>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</si>
  <si>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</si>
  <si>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</si>
  <si>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</si>
  <si>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</si>
  <si>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</si>
  <si>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</si>
  <si>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</si>
  <si>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</si>
  <si>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</si>
  <si>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</si>
  <si>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</si>
  <si>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</si>
  <si>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</si>
  <si>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</si>
  <si>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</si>
  <si>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</si>
  <si>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</si>
  <si>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</si>
  <si>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</si>
  <si>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</si>
  <si>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</si>
  <si>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</si>
  <si>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</si>
  <si>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</si>
  <si>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</si>
  <si>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</si>
  <si>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</si>
  <si>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</si>
  <si>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</si>
  <si>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</si>
  <si>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</si>
  <si>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</si>
  <si>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</si>
  <si>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</si>
  <si>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</si>
  <si>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</si>
  <si>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</si>
  <si>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</si>
  <si>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</si>
  <si>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</si>
  <si>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</si>
  <si>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</si>
  <si>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</si>
  <si>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</si>
  <si>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</si>
  <si>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</si>
  <si>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</si>
  <si>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</si>
  <si>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</si>
  <si>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</si>
  <si>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</si>
  <si>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</si>
  <si>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</si>
  <si>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</si>
  <si>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</si>
  <si>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</si>
  <si>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</si>
  <si>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</si>
  <si>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</si>
  <si>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</si>
  <si>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</si>
  <si>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</si>
  <si>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</si>
  <si>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</si>
  <si>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</si>
  <si>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</si>
  <si>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</si>
  <si>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</si>
  <si>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</si>
  <si>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</si>
  <si>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</si>
  <si>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</si>
  <si>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</si>
  <si>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</si>
  <si>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</si>
  <si>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</si>
  <si>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</si>
  <si>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</si>
  <si>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</si>
  <si>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</si>
  <si>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</si>
  <si>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</si>
  <si>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</si>
  <si>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</si>
  <si>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</si>
  <si>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</si>
  <si>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</si>
  <si>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</si>
  <si>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</si>
  <si>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</si>
  <si>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</si>
  <si>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</si>
  <si>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</si>
  <si>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</si>
  <si>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</si>
  <si>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</si>
  <si>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</si>
  <si>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</si>
  <si>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</si>
  <si>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</si>
  <si>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</si>
  <si>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</si>
  <si>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</si>
  <si>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</si>
  <si>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</si>
  <si>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</si>
  <si>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</si>
  <si>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</si>
  <si>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</si>
  <si>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</si>
  <si>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</si>
  <si>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</si>
  <si>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</si>
  <si>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</si>
  <si>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</si>
  <si>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</si>
  <si>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</si>
  <si>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</si>
  <si>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</si>
  <si>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</si>
  <si>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</si>
  <si>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</si>
  <si>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</si>
  <si>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</si>
  <si>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</si>
  <si>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</si>
  <si>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</si>
  <si>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</si>
  <si>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</si>
  <si>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</si>
  <si>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</si>
  <si>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</si>
  <si>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</si>
  <si>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</si>
  <si>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</si>
  <si>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</si>
  <si>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</si>
  <si>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</si>
  <si>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</si>
  <si>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</si>
  <si>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</si>
  <si>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</si>
  <si>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</si>
  <si>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</si>
  <si>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</si>
  <si>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</si>
  <si>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</si>
  <si>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</si>
  <si>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</si>
  <si>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</si>
  <si>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</si>
  <si>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</si>
  <si>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</si>
  <si>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</si>
  <si>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</si>
  <si>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</si>
  <si>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</si>
  <si>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</si>
  <si>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</si>
  <si>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</si>
  <si>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</si>
  <si>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</si>
  <si>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</si>
  <si>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</si>
  <si>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</si>
  <si>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</si>
  <si>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</si>
  <si>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</si>
  <si>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</si>
  <si>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</si>
  <si>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</si>
  <si>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</si>
  <si>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</si>
  <si>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</si>
  <si>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</si>
  <si>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</si>
  <si>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</si>
  <si>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</si>
  <si>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</si>
  <si>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</si>
  <si>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</si>
  <si>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</si>
  <si>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</si>
  <si>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</si>
  <si>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</si>
  <si>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</si>
  <si>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</si>
  <si>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</si>
  <si>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</si>
  <si>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</si>
  <si>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</si>
  <si>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</si>
  <si>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</si>
  <si>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</si>
  <si>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</si>
  <si>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</si>
  <si>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</si>
  <si>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</si>
  <si>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</si>
  <si>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</si>
  <si>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</si>
  <si>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</si>
  <si>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</si>
  <si>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</si>
  <si>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</si>
  <si>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</si>
  <si>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</si>
  <si>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</si>
  <si>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</si>
  <si>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</si>
  <si>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</si>
  <si>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</si>
  <si>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</si>
  <si>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</si>
  <si>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</si>
  <si>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</si>
  <si>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</si>
  <si>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</si>
  <si>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</si>
  <si>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</si>
  <si>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</si>
  <si>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</si>
  <si>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</si>
  <si>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</si>
  <si>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</si>
  <si>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</si>
  <si>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</si>
  <si>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</si>
  <si>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</si>
  <si>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</si>
  <si>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</si>
  <si>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</si>
  <si>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</si>
  <si>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</si>
  <si>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</si>
  <si>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</si>
  <si>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</si>
  <si>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</si>
  <si>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</si>
  <si>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</si>
  <si>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</si>
  <si>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</si>
  <si>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</si>
  <si>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</si>
  <si>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</si>
  <si>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</si>
  <si>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</si>
  <si>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</si>
  <si>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</si>
  <si>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</si>
  <si>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</si>
  <si>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</si>
  <si>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</si>
  <si>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</si>
  <si>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</si>
  <si>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</si>
  <si>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</si>
  <si>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</si>
  <si>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</si>
  <si>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</si>
  <si>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</si>
  <si>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</si>
  <si>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</si>
  <si>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</si>
  <si>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</si>
  <si>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</si>
  <si>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</si>
  <si>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</si>
  <si>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</si>
  <si>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</si>
  <si>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</si>
  <si>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</si>
  <si>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</si>
  <si>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</si>
  <si>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</si>
  <si>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</si>
  <si>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</si>
  <si>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</si>
  <si>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</si>
  <si>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</si>
  <si>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</si>
  <si>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</si>
  <si>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</si>
  <si>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</si>
  <si>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</si>
  <si>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</si>
  <si>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</si>
  <si>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</si>
  <si>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</si>
  <si>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</si>
  <si>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</si>
  <si>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</si>
  <si>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</si>
  <si>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</si>
  <si>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</si>
  <si>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</si>
  <si>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</si>
  <si>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</si>
  <si>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</si>
  <si>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</si>
  <si>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</si>
  <si>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</si>
  <si>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</si>
  <si>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</si>
  <si>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</si>
  <si>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</si>
  <si>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</si>
  <si>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</si>
  <si>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</si>
  <si>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</si>
  <si>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</si>
  <si>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</si>
  <si>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</si>
  <si>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</si>
  <si>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</si>
  <si>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</si>
  <si>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</si>
  <si>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</si>
  <si>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</si>
  <si>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</si>
  <si>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</si>
  <si>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</si>
  <si>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</si>
  <si>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</si>
  <si>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</si>
  <si>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</si>
  <si>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</si>
  <si>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</si>
  <si>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</si>
  <si>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</si>
  <si>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</si>
  <si>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</si>
  <si>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</si>
  <si>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</si>
  <si>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</si>
  <si>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</si>
  <si>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</si>
  <si>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</si>
  <si>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</si>
  <si>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</si>
  <si>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</si>
  <si>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</si>
  <si>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</si>
  <si>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</si>
  <si>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</si>
  <si>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</si>
  <si>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</si>
  <si>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</si>
  <si>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</si>
  <si>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</si>
  <si>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</si>
  <si>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</si>
  <si>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</si>
  <si>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</si>
  <si>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</si>
  <si>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</si>
  <si>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</si>
  <si>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</si>
  <si>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</si>
  <si>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</si>
  <si>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</si>
  <si>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</si>
  <si>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</si>
  <si>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</si>
  <si>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</si>
  <si>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</si>
  <si>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</si>
  <si>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</si>
  <si>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</si>
  <si>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</si>
  <si>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</si>
  <si>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</si>
  <si>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</si>
  <si>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</si>
  <si>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</si>
  <si>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</si>
  <si>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</si>
  <si>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</si>
  <si>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</si>
  <si>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</si>
  <si>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</si>
  <si>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</si>
  <si>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</si>
  <si>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</si>
  <si>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</si>
  <si>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</si>
  <si>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</si>
  <si>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</si>
  <si>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</si>
  <si>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</si>
  <si>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</si>
  <si>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</si>
  <si>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</si>
  <si>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</si>
  <si>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</si>
  <si>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</si>
  <si>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</si>
  <si>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</si>
  <si>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</si>
  <si>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</si>
  <si>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</si>
  <si>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</si>
  <si>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</si>
  <si>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</si>
  <si>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</si>
  <si>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</si>
  <si>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</si>
  <si>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</si>
  <si>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</si>
  <si>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</si>
  <si>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</si>
  <si>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</si>
  <si>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</si>
  <si>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</si>
  <si>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</si>
  <si>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</si>
  <si>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</si>
  <si>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</si>
  <si>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</si>
  <si>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</si>
  <si>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</si>
  <si>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</si>
  <si>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</si>
  <si>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</si>
  <si>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</si>
  <si>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</si>
  <si>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</si>
  <si>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</si>
  <si>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</si>
  <si>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</si>
  <si>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</si>
  <si>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</si>
  <si>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</si>
  <si>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</si>
  <si>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</si>
  <si>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</si>
  <si>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</si>
  <si>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</si>
  <si>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</si>
  <si>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</si>
  <si>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</si>
  <si>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</si>
  <si>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</si>
  <si>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</si>
  <si>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</si>
  <si>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</si>
  <si>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</si>
  <si>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</si>
  <si>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</si>
  <si>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</si>
  <si>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</si>
  <si>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</si>
  <si>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</si>
  <si>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</si>
  <si>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</si>
  <si>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</si>
  <si>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</si>
  <si>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</si>
  <si>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</si>
  <si>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</si>
  <si>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</si>
  <si>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</si>
  <si>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</si>
  <si>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</si>
  <si>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</si>
  <si>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</si>
  <si>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</si>
  <si>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</si>
  <si>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</si>
  <si>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</si>
  <si>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</si>
  <si>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</si>
  <si>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</si>
  <si>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</si>
  <si>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</si>
  <si>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</si>
  <si>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</si>
  <si>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</si>
  <si>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</si>
  <si>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</si>
  <si>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</si>
  <si>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</si>
  <si>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</si>
  <si>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</si>
  <si>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</si>
  <si>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</si>
  <si>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</si>
  <si>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</si>
  <si>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</si>
  <si>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</si>
  <si>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</si>
  <si>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</si>
  <si>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</si>
  <si>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</si>
  <si>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</si>
  <si>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</si>
  <si>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</si>
  <si>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</si>
  <si>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</si>
  <si>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</si>
  <si>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</si>
  <si>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</si>
  <si>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</si>
  <si>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</si>
  <si>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</si>
  <si>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</si>
  <si>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</si>
  <si>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</si>
  <si>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</si>
  <si>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</si>
  <si>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</si>
  <si>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</si>
  <si>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</si>
  <si>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</si>
  <si>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</si>
  <si>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</si>
  <si>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</si>
  <si>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</si>
  <si>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</si>
  <si>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</si>
  <si>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</si>
  <si>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</si>
  <si>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</si>
  <si>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</si>
  <si>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</si>
  <si>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</si>
  <si>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</si>
  <si>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</si>
  <si>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</si>
  <si>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</si>
  <si>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</si>
  <si>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</si>
  <si>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</si>
  <si>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</si>
  <si>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</si>
  <si>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</si>
  <si>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</si>
  <si>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</si>
  <si>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</si>
  <si>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</si>
  <si>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</si>
  <si>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</si>
  <si>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</si>
  <si>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</si>
  <si>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</si>
  <si>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</si>
  <si>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</si>
  <si>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</si>
  <si>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</si>
  <si>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</si>
  <si>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</si>
  <si>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</si>
  <si>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</si>
  <si>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</si>
  <si>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</si>
  <si>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</si>
  <si>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</si>
  <si>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</si>
  <si>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</si>
  <si>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</si>
  <si>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</si>
  <si>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</si>
  <si>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</si>
  <si>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</si>
  <si>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</si>
  <si>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</si>
  <si>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</si>
  <si>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</si>
  <si>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</si>
  <si>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</si>
  <si>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</si>
  <si>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</si>
  <si>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</si>
  <si>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</si>
  <si>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</si>
  <si>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</si>
  <si>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</si>
  <si>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</si>
  <si>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</si>
  <si>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</si>
  <si>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</si>
  <si>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</si>
  <si>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</si>
  <si>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</si>
  <si>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</si>
  <si>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</si>
  <si>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</si>
  <si>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</si>
  <si>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</si>
  <si>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</si>
  <si>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</si>
  <si>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</si>
  <si>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</si>
  <si>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</si>
  <si>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</si>
  <si>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</si>
  <si>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</si>
  <si>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</si>
  <si>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</si>
  <si>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</si>
  <si>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</si>
  <si>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</si>
  <si>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</si>
  <si>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</si>
  <si>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</si>
  <si>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</si>
  <si>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</si>
  <si>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</si>
  <si>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</si>
  <si>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</si>
  <si>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</si>
  <si>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</si>
  <si>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</si>
  <si>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</si>
  <si>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</si>
  <si>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</si>
  <si>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</si>
  <si>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</si>
  <si>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</si>
  <si>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</si>
  <si>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</si>
  <si>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</si>
  <si>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</si>
  <si>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</si>
  <si>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</si>
  <si>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</si>
  <si>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</si>
  <si>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</si>
  <si>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</si>
  <si>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</si>
  <si>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</si>
  <si>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</si>
  <si>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</si>
  <si>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</si>
  <si>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</si>
  <si>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</si>
  <si>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</si>
  <si>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</si>
  <si>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</si>
  <si>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</si>
  <si>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</si>
  <si>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</si>
  <si>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</si>
  <si>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</si>
  <si>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</si>
  <si>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</si>
  <si>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</si>
  <si>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</si>
  <si>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</si>
  <si>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</si>
  <si>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</si>
  <si>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</si>
  <si>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</si>
  <si>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</si>
  <si>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</si>
  <si>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</si>
  <si>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</si>
  <si>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</si>
  <si>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</si>
  <si>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</si>
  <si>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</si>
  <si>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</si>
  <si>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</si>
  <si>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</si>
  <si>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</si>
  <si>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</si>
  <si>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</si>
  <si>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</si>
  <si>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</si>
  <si>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</si>
  <si>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</si>
  <si>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</si>
  <si>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</si>
  <si>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</si>
  <si>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</si>
  <si>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</si>
  <si>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</si>
  <si>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</si>
  <si>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</si>
  <si>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</si>
  <si>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</si>
  <si>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</si>
  <si>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</si>
  <si>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</si>
  <si>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</si>
  <si>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</si>
  <si>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</si>
  <si>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</si>
  <si>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</si>
  <si>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</si>
  <si>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</si>
  <si>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</si>
  <si>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</si>
  <si>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</si>
  <si>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</si>
  <si>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</si>
  <si>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</si>
  <si>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</si>
  <si>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</si>
  <si>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</si>
  <si>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</si>
  <si>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</si>
  <si>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</si>
  <si>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</si>
  <si>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</si>
  <si>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</si>
  <si>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</si>
  <si>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</si>
  <si>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</si>
  <si>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</si>
  <si>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</si>
  <si>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</si>
  <si>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</si>
  <si>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</si>
  <si>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</si>
  <si>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</si>
  <si>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</si>
  <si>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</si>
  <si>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</si>
  <si>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</si>
  <si>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</si>
  <si>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</si>
  <si>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</si>
  <si>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</si>
  <si>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</si>
  <si>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</si>
  <si>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</si>
  <si>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</si>
  <si>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</si>
  <si>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</si>
  <si>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</si>
  <si>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</si>
  <si>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</si>
  <si>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</si>
  <si>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</si>
  <si>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</si>
  <si>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</si>
  <si>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</si>
  <si>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</si>
  <si>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</si>
  <si>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</si>
  <si>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</si>
  <si>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</si>
  <si>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</si>
  <si>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</si>
  <si>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</si>
  <si>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</si>
  <si>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</si>
  <si>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</si>
  <si>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</si>
  <si>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</si>
  <si>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</si>
  <si>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</si>
  <si>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</si>
  <si>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</si>
  <si>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</si>
  <si>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</si>
  <si>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</si>
  <si>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</si>
  <si>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</si>
  <si>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</si>
  <si>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</si>
  <si>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</si>
  <si>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</si>
  <si>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</si>
  <si>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</si>
  <si>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</si>
  <si>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</si>
  <si>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</si>
  <si>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</si>
  <si>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</si>
  <si>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</si>
  <si>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</si>
  <si>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</si>
  <si>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</si>
  <si>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</si>
  <si>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</si>
  <si>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</si>
  <si>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</si>
  <si>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</si>
  <si>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</si>
  <si>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</si>
  <si>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</si>
  <si>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</si>
  <si>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</si>
  <si>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</si>
  <si>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</si>
  <si>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</si>
  <si>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</si>
  <si>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</si>
  <si>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</si>
  <si>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</si>
  <si>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</si>
  <si>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</si>
  <si>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</si>
  <si>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</si>
  <si>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</si>
  <si>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</si>
  <si>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</si>
  <si>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</si>
  <si>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</si>
  <si>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</si>
  <si>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</si>
  <si>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</si>
  <si>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</si>
  <si>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</si>
  <si>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</si>
  <si>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</si>
  <si>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</si>
  <si>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</si>
  <si>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</si>
  <si>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</si>
  <si>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</si>
  <si>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</si>
  <si>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</si>
  <si>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</si>
  <si>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</si>
  <si>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</si>
  <si>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</si>
  <si>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</si>
  <si>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</si>
  <si>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</si>
  <si>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</si>
  <si>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</si>
  <si>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</si>
  <si>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</si>
  <si>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</si>
  <si>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</si>
  <si>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</si>
  <si>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</si>
  <si>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</si>
  <si>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</si>
  <si>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</si>
  <si>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</si>
  <si>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</si>
  <si>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</si>
  <si>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</si>
  <si>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</si>
  <si>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</si>
  <si>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</si>
  <si>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</si>
  <si>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</si>
  <si>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</si>
  <si>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</si>
  <si>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</si>
  <si>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</si>
  <si>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</si>
  <si>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</si>
  <si>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</si>
  <si>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</si>
  <si>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</si>
  <si>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</si>
  <si>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</si>
  <si>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</si>
  <si>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</si>
  <si>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</si>
  <si>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</si>
  <si>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</si>
  <si>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</si>
  <si>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</si>
  <si>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</si>
  <si>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</si>
  <si>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</si>
  <si>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</si>
  <si>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</si>
  <si>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</si>
  <si>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</si>
  <si>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</si>
  <si>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</si>
  <si>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</si>
  <si>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</si>
  <si>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</si>
  <si>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</si>
  <si>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</si>
  <si>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</si>
  <si>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</si>
  <si>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</si>
  <si>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</si>
  <si>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</si>
  <si>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</si>
  <si>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</si>
  <si>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</si>
  <si>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</si>
  <si>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</si>
  <si>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</si>
  <si>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</si>
  <si>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</si>
  <si>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</si>
  <si>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</si>
  <si>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</si>
  <si>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</si>
  <si>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</si>
  <si>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</si>
  <si>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</si>
  <si>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</si>
  <si>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</si>
  <si>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</si>
  <si>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</si>
  <si>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</si>
  <si>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</si>
  <si>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</si>
  <si>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</si>
  <si>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</si>
  <si>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</si>
  <si>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</si>
  <si>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</si>
  <si>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</si>
  <si>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</si>
  <si>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</si>
  <si>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</si>
  <si>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</si>
  <si>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</si>
  <si>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</si>
  <si>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</si>
  <si>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</si>
  <si>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</si>
  <si>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</si>
  <si>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</si>
  <si>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</si>
  <si>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</si>
  <si>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</si>
  <si>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</si>
  <si>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</si>
  <si>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</si>
  <si>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</si>
  <si>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</si>
  <si>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</si>
  <si>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</si>
  <si>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</si>
  <si>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</si>
  <si>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</si>
  <si>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</si>
  <si>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</si>
  <si>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</si>
  <si>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</si>
  <si>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</si>
  <si>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</si>
  <si>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</si>
  <si>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</si>
  <si>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</si>
  <si>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</si>
  <si>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</si>
  <si>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</si>
  <si>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</si>
  <si>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</si>
  <si>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</si>
  <si>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</si>
  <si>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</si>
  <si>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</si>
  <si>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</si>
  <si>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</si>
  <si>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</si>
  <si>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</si>
  <si>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</si>
  <si>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</si>
  <si>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</si>
  <si>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</si>
  <si>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</si>
  <si>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</si>
  <si>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</si>
  <si>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</si>
  <si>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</si>
  <si>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</si>
  <si>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</si>
  <si>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</si>
  <si>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</si>
  <si>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</si>
  <si>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</si>
  <si>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</si>
  <si>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</si>
  <si>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</si>
  <si>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</si>
  <si>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</si>
  <si>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</si>
  <si>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</si>
  <si>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</si>
  <si>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</si>
  <si>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</si>
  <si>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</si>
  <si>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</si>
  <si>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</si>
  <si>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</si>
  <si>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</si>
  <si>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</si>
  <si>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</si>
  <si>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</si>
  <si>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</si>
  <si>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</si>
  <si>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</si>
  <si>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</si>
  <si>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</si>
  <si>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</si>
  <si>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</si>
  <si>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</si>
  <si>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</si>
  <si>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</si>
  <si>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</si>
  <si>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</si>
  <si>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</si>
  <si>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</si>
  <si>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</si>
  <si>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</si>
  <si>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</si>
  <si>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</si>
  <si>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</si>
  <si>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</si>
  <si>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</si>
  <si>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</si>
  <si>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</si>
  <si>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</si>
  <si>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</si>
  <si>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</si>
  <si>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</si>
  <si>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</si>
  <si>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</si>
  <si>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</si>
  <si>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</si>
  <si>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</si>
  <si>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</si>
  <si>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</si>
  <si>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</si>
  <si>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</si>
  <si>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</si>
  <si>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</si>
  <si>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</si>
  <si>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</si>
  <si>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</si>
  <si>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</si>
  <si>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</si>
  <si>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</si>
  <si>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</si>
  <si>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</si>
  <si>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</si>
  <si>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</si>
  <si>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</si>
  <si>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</si>
  <si>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</si>
  <si>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</si>
  <si>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</si>
  <si>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</si>
  <si>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</si>
  <si>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</si>
  <si>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</si>
  <si>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</si>
  <si>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</si>
  <si>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</si>
  <si>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</si>
  <si>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</si>
  <si>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</si>
  <si>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</si>
  <si>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</si>
  <si>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</si>
  <si>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</si>
  <si>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</si>
  <si>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</si>
  <si>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</si>
  <si>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</si>
  <si>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</si>
  <si>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</si>
  <si>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</si>
  <si>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</si>
  <si>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</si>
  <si>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</si>
  <si>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</si>
  <si>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</si>
  <si>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</si>
  <si>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</si>
  <si>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</si>
  <si>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</si>
  <si>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</si>
  <si>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</si>
  <si>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</si>
  <si>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</si>
  <si>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</si>
  <si>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</si>
  <si>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</si>
  <si>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</si>
  <si>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</si>
  <si>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</si>
  <si>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</si>
  <si>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</si>
  <si>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</si>
  <si>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</si>
  <si>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</si>
  <si>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</si>
  <si>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</si>
  <si>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</si>
  <si>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</si>
  <si>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</si>
  <si>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</si>
  <si>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</si>
  <si>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</si>
  <si>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</si>
  <si>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</si>
  <si>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</si>
  <si>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</si>
  <si>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</si>
  <si>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</si>
  <si>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</si>
  <si>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</si>
  <si>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</si>
  <si>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</si>
  <si>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</si>
  <si>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</si>
  <si>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</si>
  <si>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</si>
  <si>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</si>
  <si>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</si>
  <si>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</si>
  <si>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</si>
  <si>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</si>
  <si>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</si>
  <si>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</si>
  <si>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</si>
  <si>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</si>
  <si>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</si>
  <si>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</si>
  <si>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</si>
  <si>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</si>
  <si>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</si>
  <si>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</si>
  <si>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</si>
  <si>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</si>
  <si>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</si>
  <si>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</si>
  <si>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</si>
  <si>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</si>
  <si>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</si>
  <si>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</si>
  <si>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</si>
  <si>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</si>
  <si>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</si>
  <si>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</si>
  <si>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</si>
  <si>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</si>
  <si>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</si>
  <si>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</si>
  <si>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</si>
  <si>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</si>
  <si>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</si>
  <si>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</si>
  <si>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</si>
  <si>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</si>
  <si>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</si>
  <si>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</si>
  <si>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</si>
  <si>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</si>
  <si>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</si>
  <si>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</si>
  <si>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</si>
  <si>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</si>
  <si>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</si>
  <si>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</si>
  <si>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</si>
  <si>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</si>
  <si>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</si>
  <si>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</si>
  <si>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</si>
  <si>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</si>
  <si>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</si>
  <si>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</si>
  <si>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</si>
  <si>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</si>
  <si>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</si>
  <si>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</si>
  <si>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</si>
  <si>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</si>
  <si>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</si>
  <si>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</si>
  <si>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</si>
  <si>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</si>
  <si>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</si>
  <si>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</si>
  <si>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</si>
  <si>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</si>
  <si>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</si>
  <si>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</si>
  <si>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</si>
  <si>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</si>
  <si>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</si>
  <si>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</si>
  <si>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</si>
  <si>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</si>
  <si>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</si>
  <si>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</si>
  <si>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</si>
  <si>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</si>
  <si>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</si>
  <si>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</si>
  <si>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</si>
  <si>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</si>
  <si>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</si>
  <si>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</si>
  <si>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</si>
  <si>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</si>
  <si>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</si>
  <si>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</si>
  <si>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</si>
  <si>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</si>
  <si>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</si>
  <si>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</si>
  <si>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</si>
  <si>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</si>
  <si>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</si>
  <si>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</si>
  <si>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</si>
  <si>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</si>
  <si>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</si>
  <si>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</si>
  <si>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</si>
  <si>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</si>
  <si>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</si>
  <si>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</si>
  <si>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</si>
  <si>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</si>
  <si>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</si>
  <si>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</si>
  <si>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</si>
  <si>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</si>
  <si>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</si>
  <si>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</si>
  <si>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</si>
  <si>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</si>
  <si>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</si>
  <si>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</si>
  <si>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</si>
  <si>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</si>
  <si>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</si>
  <si>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</si>
  <si>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</si>
  <si>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</si>
  <si>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</si>
  <si>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</si>
  <si>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</si>
  <si>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</si>
  <si>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</si>
  <si>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</si>
  <si>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</si>
  <si>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</si>
  <si>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</si>
  <si>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</si>
  <si>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</si>
  <si>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</si>
  <si>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</si>
  <si>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</si>
  <si>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</si>
  <si>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</si>
  <si>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</si>
  <si>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</si>
  <si>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</si>
  <si>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</si>
  <si>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</si>
  <si>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</si>
  <si>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</si>
  <si>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</si>
  <si>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</si>
  <si>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</si>
  <si>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</si>
  <si>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</si>
  <si>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</si>
  <si>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</si>
  <si>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</si>
  <si>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</si>
  <si>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</si>
  <si>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</si>
  <si>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</si>
  <si>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</si>
  <si>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</si>
  <si>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</si>
  <si>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</si>
  <si>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</si>
  <si>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</si>
  <si>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</si>
  <si>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</si>
  <si>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</si>
  <si>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</si>
  <si>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</si>
  <si>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</si>
  <si>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</si>
  <si>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</si>
  <si>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</si>
  <si>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</si>
  <si>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</si>
  <si>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</si>
  <si>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</si>
  <si>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</si>
  <si>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</si>
  <si>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</si>
  <si>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</si>
  <si>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</si>
  <si>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</si>
  <si>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</si>
  <si>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</si>
  <si>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</si>
  <si>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</si>
  <si>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</si>
  <si>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</si>
  <si>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</si>
  <si>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</si>
  <si>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</si>
  <si>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</si>
  <si>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</si>
  <si>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</si>
  <si>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</si>
  <si>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</si>
  <si>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</si>
  <si>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</si>
  <si>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</si>
  <si>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</si>
  <si>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</si>
  <si>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</si>
  <si>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</si>
  <si>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</si>
  <si>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</si>
  <si>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</si>
  <si>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</si>
  <si>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</si>
  <si>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</si>
  <si>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</si>
  <si>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</si>
  <si>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</si>
  <si>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</si>
  <si>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</si>
  <si>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</si>
  <si>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</si>
  <si>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</si>
  <si>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</si>
  <si>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</si>
  <si>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</si>
  <si>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</si>
  <si>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</si>
  <si>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</si>
  <si>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</si>
  <si>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</si>
  <si>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</si>
  <si>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</si>
  <si>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</si>
  <si>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</si>
  <si>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</si>
  <si>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</si>
  <si>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</si>
  <si>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</si>
  <si>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</si>
  <si>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</si>
  <si>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</si>
  <si>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</si>
  <si>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</si>
  <si>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</si>
  <si>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</si>
  <si>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</si>
  <si>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</si>
  <si>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</si>
  <si>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</si>
  <si>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</si>
  <si>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</si>
  <si>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</si>
  <si>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</si>
  <si>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</si>
  <si>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</si>
  <si>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</si>
  <si>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</si>
  <si>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</si>
  <si>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</si>
  <si>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</si>
  <si>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</si>
  <si>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</si>
  <si>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</si>
  <si>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</si>
  <si>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</si>
  <si>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</si>
  <si>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</si>
  <si>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</si>
  <si>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</si>
  <si>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</si>
  <si>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</si>
  <si>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</si>
  <si>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</si>
  <si>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</si>
  <si>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</si>
  <si>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</si>
  <si>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</si>
  <si>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</si>
  <si>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</si>
  <si>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</si>
  <si>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</si>
  <si>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</si>
  <si>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</si>
  <si>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</si>
  <si>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</si>
  <si>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</si>
  <si>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</si>
  <si>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</si>
  <si>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</si>
  <si>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</si>
  <si>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</si>
  <si>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</si>
  <si>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</si>
  <si>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</si>
  <si>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</si>
  <si>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</si>
  <si>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</si>
  <si>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</si>
  <si>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</si>
  <si>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</si>
  <si>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</si>
  <si>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</si>
  <si>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</si>
  <si>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</si>
  <si>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</si>
  <si>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</si>
  <si>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</si>
  <si>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</si>
  <si>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</si>
  <si>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</si>
  <si>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</si>
  <si>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</si>
  <si>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</si>
  <si>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</si>
  <si>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</si>
  <si>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</si>
  <si>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</si>
  <si>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</si>
  <si>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</si>
  <si>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</si>
  <si>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</si>
  <si>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</si>
  <si>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</si>
  <si>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</si>
  <si>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</si>
  <si>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</si>
  <si>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</si>
  <si>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</si>
  <si>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</si>
  <si>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</si>
  <si>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</si>
  <si>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</si>
  <si>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</si>
  <si>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</si>
  <si>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</si>
  <si>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</si>
  <si>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</si>
  <si>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</si>
  <si>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</si>
  <si>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</si>
  <si>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</si>
  <si>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</si>
  <si>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</si>
  <si>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</si>
  <si>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</si>
  <si>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</si>
  <si>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</si>
  <si>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</si>
  <si>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</si>
  <si>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</si>
  <si>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</si>
  <si>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</si>
  <si>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</si>
  <si>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</si>
  <si>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</si>
  <si>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</si>
  <si>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</si>
  <si>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</si>
  <si>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</si>
  <si>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</si>
  <si>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</si>
  <si>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</si>
  <si>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</si>
  <si>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</si>
  <si>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</si>
  <si>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</si>
  <si>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</si>
  <si>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</si>
  <si>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</si>
  <si>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</si>
  <si>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</si>
  <si>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</si>
  <si>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</si>
  <si>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</si>
  <si>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</si>
  <si>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</si>
  <si>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</si>
  <si>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</si>
  <si>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</si>
  <si>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</si>
  <si>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</si>
  <si>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</si>
  <si>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</si>
  <si>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</si>
  <si>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</si>
  <si>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</si>
  <si>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</si>
  <si>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</si>
  <si>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</si>
  <si>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</si>
  <si>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</si>
  <si>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</si>
  <si>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</si>
  <si>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</si>
  <si>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</si>
  <si>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</si>
  <si>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</si>
  <si>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</si>
  <si>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</si>
  <si>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</si>
  <si>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</si>
  <si>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</si>
  <si>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</si>
  <si>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</si>
  <si>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</si>
  <si>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</si>
  <si>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</si>
  <si>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</si>
  <si>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</si>
  <si>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</si>
  <si>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</si>
  <si>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</si>
  <si>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</si>
  <si>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</si>
  <si>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</si>
  <si>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</si>
  <si>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</si>
  <si>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</si>
  <si>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</si>
  <si>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</si>
  <si>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</si>
  <si>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</si>
  <si>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</si>
  <si>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</si>
  <si>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</si>
  <si>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</si>
  <si>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</si>
  <si>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</si>
  <si>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</si>
  <si>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</si>
  <si>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</si>
  <si>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</si>
  <si>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</si>
  <si>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</si>
  <si>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</si>
  <si>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</si>
  <si>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</si>
  <si>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</si>
  <si>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</si>
  <si>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</si>
  <si>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</si>
  <si>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</si>
  <si>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</si>
  <si>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</si>
  <si>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</si>
  <si>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</si>
  <si>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</si>
  <si>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</si>
  <si>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</si>
  <si>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</si>
  <si>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</si>
  <si>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</si>
  <si>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</si>
  <si>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</si>
  <si>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</si>
  <si>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</si>
  <si>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</si>
  <si>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</si>
  <si>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</si>
  <si>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</si>
  <si>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</si>
  <si>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</si>
  <si>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</si>
  <si>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</si>
  <si>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</si>
  <si>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</si>
  <si>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</si>
  <si>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</si>
  <si>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</si>
  <si>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</si>
  <si>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</si>
  <si>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</si>
  <si>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</si>
  <si>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</si>
  <si>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</si>
  <si>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</si>
  <si>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</si>
  <si>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</si>
  <si>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</si>
  <si>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</si>
  <si>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</si>
  <si>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</si>
  <si>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</si>
  <si>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</si>
  <si>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</si>
  <si>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</si>
  <si>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</si>
  <si>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</si>
  <si>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</si>
  <si>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</si>
  <si>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</si>
  <si>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</si>
  <si>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</si>
  <si>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</si>
  <si>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</si>
  <si>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</si>
  <si>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</si>
  <si>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</si>
  <si>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</si>
  <si>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</si>
  <si>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</si>
  <si>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</si>
  <si>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</si>
  <si>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</si>
  <si>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</si>
  <si>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</si>
  <si>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</si>
  <si>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</si>
  <si>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</si>
  <si>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</si>
  <si>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</si>
  <si>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</si>
  <si>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</si>
  <si>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</si>
  <si>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</si>
  <si>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</si>
  <si>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</si>
  <si>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</si>
  <si>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</si>
  <si>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</si>
  <si>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</si>
  <si>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</si>
  <si>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</si>
  <si>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</si>
  <si>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</si>
  <si>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</si>
  <si>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</si>
  <si>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</si>
  <si>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</si>
  <si>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</si>
  <si>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</si>
  <si>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</si>
  <si>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</si>
  <si>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</si>
  <si>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</si>
  <si>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</si>
  <si>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</si>
  <si>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</si>
  <si>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</si>
  <si>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</si>
  <si>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</si>
  <si>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</si>
  <si>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</si>
  <si>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</si>
  <si>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</si>
  <si>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</si>
  <si>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</si>
  <si>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</si>
  <si>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</si>
  <si>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</si>
  <si>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</si>
  <si>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</si>
  <si>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</si>
  <si>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</si>
  <si>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</si>
  <si>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</si>
  <si>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</si>
  <si>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</si>
  <si>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</si>
  <si>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</si>
  <si>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</si>
  <si>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</si>
  <si>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</si>
  <si>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</si>
  <si>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</si>
  <si>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</si>
  <si>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</si>
  <si>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</si>
  <si>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</si>
  <si>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</si>
  <si>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</si>
  <si>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</si>
  <si>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</si>
  <si>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</si>
  <si>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</si>
  <si>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</si>
  <si>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</si>
  <si>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</si>
  <si>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</si>
  <si>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</si>
  <si>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</si>
  <si>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</si>
  <si>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</si>
  <si>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</si>
  <si>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</si>
  <si>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</si>
  <si>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</si>
  <si>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</si>
  <si>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</si>
  <si>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</si>
  <si>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</si>
  <si>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</si>
  <si>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</si>
  <si>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</si>
  <si>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</si>
  <si>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</si>
  <si>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</si>
  <si>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</si>
  <si>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</si>
  <si>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</si>
  <si>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</si>
  <si>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</si>
  <si>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</si>
  <si>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</si>
  <si>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</si>
  <si>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</si>
  <si>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</si>
  <si>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</si>
  <si>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</si>
  <si>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</si>
  <si>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</si>
  <si>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</si>
  <si>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</si>
  <si>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</si>
  <si>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</si>
  <si>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</si>
  <si>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</si>
  <si>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</si>
  <si>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</si>
  <si>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</si>
  <si>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</si>
  <si>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</si>
  <si>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</si>
  <si>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</si>
  <si>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</si>
  <si>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</si>
  <si>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</si>
  <si>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</si>
  <si>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</si>
  <si>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</si>
  <si>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</si>
  <si>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</si>
  <si>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</si>
  <si>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</si>
  <si>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</si>
  <si>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</si>
  <si>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</si>
  <si>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</si>
  <si>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</si>
  <si>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</si>
  <si>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</si>
  <si>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</si>
  <si>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</si>
  <si>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</si>
  <si>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</si>
  <si>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</si>
  <si>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</si>
  <si>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</si>
  <si>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</si>
  <si>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</si>
  <si>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</si>
  <si>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</si>
  <si>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</si>
  <si>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</si>
  <si>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</si>
  <si>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</si>
  <si>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</si>
  <si>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</si>
  <si>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</si>
  <si>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</si>
  <si>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</si>
  <si>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</si>
  <si>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</si>
  <si>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</si>
  <si>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</si>
  <si>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</si>
  <si>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</si>
  <si>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</si>
  <si>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</si>
  <si>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</si>
  <si>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</si>
  <si>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</si>
  <si>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</si>
  <si>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</si>
  <si>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</si>
  <si>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</si>
  <si>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</si>
  <si>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</si>
  <si>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</si>
  <si>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</si>
  <si>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</si>
  <si>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</si>
  <si>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</si>
  <si>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</si>
  <si>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</si>
  <si>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</si>
  <si>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</si>
  <si>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</si>
  <si>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</si>
  <si>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</si>
  <si>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</si>
  <si>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</si>
  <si>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</si>
  <si>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</si>
  <si>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</si>
  <si>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</si>
  <si>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</si>
  <si>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</si>
  <si>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</si>
  <si>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</si>
  <si>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</si>
  <si>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</si>
  <si>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</si>
  <si>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</si>
  <si>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</si>
  <si>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</si>
  <si>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</si>
  <si>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</si>
  <si>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</si>
  <si>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</si>
  <si>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</si>
  <si>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</si>
  <si>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</si>
  <si>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</si>
  <si>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</si>
  <si>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</si>
  <si>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</si>
  <si>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</si>
  <si>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</si>
  <si>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</si>
  <si>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</si>
  <si>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</si>
  <si>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</si>
  <si>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</si>
  <si>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</si>
  <si>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</si>
  <si>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</si>
  <si>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</si>
  <si>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</si>
  <si>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</si>
  <si>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</si>
  <si>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</si>
  <si>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</si>
  <si>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</si>
  <si>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</si>
  <si>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</si>
  <si>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</si>
  <si>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</si>
  <si>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</si>
  <si>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</si>
  <si>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</si>
  <si>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</si>
  <si>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</si>
  <si>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</si>
  <si>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</si>
  <si>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</si>
  <si>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</si>
  <si>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</si>
  <si>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</si>
  <si>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</si>
  <si>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</si>
  <si>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</si>
  <si>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</si>
  <si>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</si>
  <si>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</si>
  <si>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</si>
  <si>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</si>
  <si>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</si>
  <si>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</si>
  <si>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</si>
  <si>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</si>
  <si>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</si>
  <si>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</si>
  <si>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</si>
  <si>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</si>
  <si>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</si>
  <si>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</si>
  <si>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</si>
  <si>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</si>
  <si>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</si>
  <si>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</si>
  <si>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</si>
  <si>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</si>
  <si>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</si>
  <si>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</si>
  <si>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</si>
  <si>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</si>
  <si>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</si>
  <si>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</si>
  <si>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</si>
  <si>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</si>
  <si>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</si>
  <si>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</si>
  <si>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</si>
  <si>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</si>
  <si>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</si>
  <si>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</si>
  <si>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</si>
  <si>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</si>
  <si>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</si>
  <si>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</si>
  <si>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</si>
  <si>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</si>
  <si>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</si>
  <si>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</si>
  <si>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</si>
  <si>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</si>
  <si>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</si>
  <si>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</si>
  <si>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</si>
  <si>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</si>
  <si>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</si>
  <si>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</si>
  <si>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</si>
  <si>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</si>
  <si>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</si>
  <si>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</si>
  <si>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</si>
  <si>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</si>
  <si>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</si>
  <si>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</si>
  <si>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</si>
  <si>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</si>
  <si>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</si>
  <si>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</si>
  <si>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</si>
  <si>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</si>
  <si>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</si>
  <si>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</si>
  <si>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</si>
  <si>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</si>
  <si>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</si>
  <si>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</si>
  <si>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</si>
  <si>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</si>
  <si>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</si>
  <si>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</si>
  <si>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</si>
  <si>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</si>
  <si>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</si>
  <si>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</si>
  <si>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</si>
  <si>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</si>
  <si>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</si>
  <si>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</si>
  <si>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</si>
  <si>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</si>
  <si>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</si>
  <si>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</si>
  <si>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</si>
  <si>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</si>
  <si>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</si>
  <si>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</si>
  <si>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</si>
  <si>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</si>
  <si>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</si>
  <si>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</si>
  <si>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</si>
  <si>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</si>
  <si>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</si>
  <si>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</si>
  <si>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</si>
  <si>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</si>
  <si>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</si>
  <si>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</si>
  <si>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</si>
  <si>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</si>
  <si>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</si>
  <si>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</si>
  <si>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</si>
  <si>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</si>
  <si>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</si>
  <si>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</si>
  <si>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</si>
  <si>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</si>
  <si>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</si>
  <si>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</si>
  <si>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</si>
  <si>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</si>
  <si>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</si>
  <si>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</si>
  <si>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</si>
  <si>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</si>
  <si>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</si>
  <si>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</si>
  <si>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</si>
  <si>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</si>
  <si>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</si>
  <si>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</si>
  <si>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</si>
  <si>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</si>
  <si>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</si>
  <si>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</si>
  <si>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</si>
  <si>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</si>
  <si>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</si>
  <si>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</si>
  <si>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</si>
  <si>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</si>
  <si>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</si>
  <si>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</si>
  <si>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</si>
  <si>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</si>
  <si>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</si>
  <si>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</si>
  <si>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</si>
  <si>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</si>
  <si>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</si>
  <si>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</si>
  <si>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</si>
  <si>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</si>
  <si>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</si>
  <si>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</si>
  <si>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</si>
  <si>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</si>
  <si>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</si>
  <si>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</si>
  <si>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</si>
  <si>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</si>
  <si>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</si>
  <si>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</si>
  <si>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</si>
  <si>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</si>
  <si>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</si>
  <si>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</si>
  <si>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</si>
  <si>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</si>
  <si>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</si>
  <si>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</si>
  <si>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</si>
  <si>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</si>
  <si>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</si>
  <si>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</si>
  <si>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</si>
  <si>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</si>
  <si>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</si>
  <si>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</si>
  <si>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</si>
  <si>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</si>
  <si>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</si>
  <si>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</si>
  <si>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</si>
  <si>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</si>
  <si>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</si>
  <si>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</si>
  <si>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</si>
  <si>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</si>
  <si>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</si>
  <si>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</si>
  <si>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</si>
  <si>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</si>
  <si>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</si>
  <si>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</si>
  <si>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</si>
  <si>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</si>
  <si>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</si>
  <si>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</si>
  <si>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</si>
  <si>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</si>
  <si>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</si>
  <si>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</si>
  <si>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</si>
  <si>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</si>
  <si>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</si>
  <si>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</si>
  <si>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</si>
  <si>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</si>
  <si>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</si>
  <si>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</si>
  <si>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</si>
  <si>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</si>
  <si>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</si>
  <si>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</si>
  <si>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</si>
  <si>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</si>
  <si>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</si>
  <si>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</si>
  <si>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</si>
  <si>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</si>
  <si>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</si>
  <si>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</si>
  <si>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</si>
  <si>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</si>
  <si>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</si>
  <si>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</si>
  <si>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</si>
  <si>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</si>
  <si>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</si>
  <si>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</si>
  <si>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</si>
  <si>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</si>
  <si>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</si>
  <si>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</si>
  <si>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</si>
  <si>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</si>
  <si>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</si>
  <si>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</si>
  <si>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</si>
  <si>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</si>
  <si>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</si>
  <si>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</si>
  <si>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</si>
  <si>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</si>
  <si>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</si>
  <si>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</si>
  <si>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</si>
  <si>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</si>
  <si>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</si>
  <si>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</si>
  <si>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</si>
  <si>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</si>
  <si>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</si>
  <si>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</si>
  <si>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</si>
  <si>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</si>
  <si>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</si>
  <si>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</si>
  <si>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</si>
  <si>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</si>
  <si>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</si>
  <si>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</si>
  <si>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</si>
  <si>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</si>
  <si>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</si>
  <si>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</si>
  <si>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</si>
  <si>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</si>
  <si>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</si>
  <si>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</si>
  <si>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</si>
  <si>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</si>
  <si>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</si>
  <si>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</si>
  <si>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</si>
  <si>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</si>
  <si>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</si>
  <si>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</si>
  <si>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</si>
  <si>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</si>
  <si>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</si>
  <si>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</si>
  <si>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</si>
  <si>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</si>
  <si>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</si>
  <si>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</si>
  <si>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</si>
  <si>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</si>
  <si>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</si>
  <si>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</si>
  <si>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</si>
  <si>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</si>
  <si>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</si>
  <si>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</si>
  <si>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</si>
  <si>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</si>
  <si>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</si>
  <si>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</si>
  <si>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</si>
  <si>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</si>
  <si>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</si>
  <si>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</si>
  <si>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</si>
  <si>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</si>
  <si>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</si>
  <si>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</si>
  <si>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</si>
  <si>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</si>
  <si>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</si>
  <si>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</si>
  <si>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</si>
  <si>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</si>
  <si>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</si>
  <si>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</si>
  <si>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</si>
  <si>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</si>
  <si>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</si>
  <si>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</si>
  <si>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</si>
  <si>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</si>
  <si>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</si>
  <si>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</si>
  <si>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</si>
  <si>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</si>
  <si>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</si>
  <si>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</si>
  <si>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</si>
  <si>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</si>
  <si>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</si>
  <si>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</si>
  <si>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</si>
  <si>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</si>
  <si>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</si>
  <si>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</si>
  <si>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</si>
  <si>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</si>
  <si>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</si>
  <si>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</si>
  <si>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</si>
  <si>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</si>
  <si>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</si>
  <si>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</si>
  <si>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</si>
  <si>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</si>
  <si>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</si>
  <si>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</si>
  <si>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</si>
  <si>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</si>
  <si>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</si>
  <si>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</si>
  <si>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</si>
  <si>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</si>
  <si>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</si>
  <si>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</si>
  <si>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</si>
  <si>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</si>
  <si>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</si>
  <si>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</si>
  <si>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</si>
  <si>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</si>
  <si>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</si>
  <si>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</si>
  <si>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</si>
  <si>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</si>
  <si>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</si>
  <si>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</si>
  <si>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</si>
  <si>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</si>
  <si>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</si>
  <si>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</si>
  <si>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</si>
  <si>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</si>
  <si>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</si>
  <si>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</si>
  <si>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</si>
  <si>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</si>
  <si>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</si>
  <si>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</si>
  <si>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</si>
  <si>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</si>
  <si>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</si>
  <si>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</si>
  <si>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</si>
  <si>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</si>
  <si>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</si>
  <si>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</si>
  <si>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</si>
  <si>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</si>
  <si>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</si>
  <si>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</si>
  <si>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</si>
  <si>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</si>
  <si>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</si>
  <si>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</si>
  <si>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</si>
  <si>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</si>
  <si>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</si>
  <si>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</si>
  <si>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</si>
  <si>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</si>
  <si>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</si>
  <si>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</si>
  <si>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</si>
  <si>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</si>
  <si>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</si>
  <si>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</si>
  <si>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</si>
  <si>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</si>
  <si>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</si>
  <si>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</si>
  <si>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</si>
  <si>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</si>
  <si>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</si>
  <si>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</si>
  <si>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</si>
  <si>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</si>
  <si>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</si>
  <si>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</si>
  <si>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</si>
  <si>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</si>
  <si>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</si>
  <si>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</si>
  <si>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</si>
  <si>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</si>
  <si>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</si>
  <si>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</si>
  <si>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</si>
  <si>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</si>
  <si>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</si>
  <si>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</si>
  <si>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</si>
  <si>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</si>
  <si>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</si>
  <si>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</si>
  <si>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</si>
  <si>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</si>
  <si>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</si>
  <si>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</si>
  <si>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</si>
  <si>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</si>
  <si>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</si>
  <si>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</si>
  <si>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</si>
  <si>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</si>
  <si>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</si>
  <si>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</si>
  <si>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</si>
  <si>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</si>
  <si>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</si>
  <si>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</si>
  <si>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</si>
  <si>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</si>
  <si>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</si>
  <si>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</si>
  <si>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</si>
  <si>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</si>
  <si>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</si>
  <si>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</si>
  <si>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</si>
  <si>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</si>
  <si>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</si>
  <si>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</si>
  <si>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</si>
  <si>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</si>
  <si>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</si>
  <si>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</si>
  <si>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</si>
  <si>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</si>
  <si>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</si>
  <si>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</si>
  <si>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</si>
  <si>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</si>
  <si>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</si>
  <si>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</si>
  <si>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</si>
  <si>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</si>
  <si>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</si>
  <si>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</si>
  <si>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</si>
  <si>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</si>
  <si>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</si>
  <si>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</si>
  <si>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</si>
  <si>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</si>
  <si>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</si>
  <si>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</si>
  <si>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</si>
  <si>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</si>
  <si>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</si>
  <si>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</si>
  <si>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</si>
  <si>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</si>
  <si>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</si>
  <si>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</si>
  <si>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</si>
  <si>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</si>
  <si>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</si>
  <si>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</si>
  <si>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</si>
  <si>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</si>
  <si>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</si>
  <si>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</si>
  <si>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</si>
  <si>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</si>
  <si>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</si>
  <si>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</si>
  <si>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</si>
  <si>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</si>
  <si>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</si>
  <si>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</si>
  <si>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</si>
  <si>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</si>
  <si>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</si>
  <si>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</si>
  <si>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</si>
  <si>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</si>
  <si>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</si>
  <si>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</si>
  <si>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</si>
  <si>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</si>
  <si>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</si>
  <si>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</si>
  <si>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</si>
  <si>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</si>
  <si>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</si>
  <si>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</si>
  <si>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</si>
  <si>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</si>
  <si>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</si>
  <si>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</si>
  <si>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</si>
  <si>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</si>
  <si>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</si>
  <si>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</si>
  <si>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</si>
  <si>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</si>
  <si>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</si>
  <si>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</si>
  <si>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</si>
  <si>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</si>
  <si>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</si>
  <si>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</si>
  <si>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</si>
  <si>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</si>
  <si>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</si>
  <si>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</si>
  <si>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</si>
  <si>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</si>
  <si>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</si>
  <si>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</si>
  <si>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</si>
  <si>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</si>
  <si>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</si>
  <si>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</si>
  <si>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</si>
  <si>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</si>
  <si>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</si>
  <si>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</si>
  <si>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</si>
  <si>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</si>
  <si>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</si>
  <si>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</si>
  <si>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</si>
  <si>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</si>
  <si>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</si>
  <si>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</si>
  <si>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</si>
  <si>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</si>
  <si>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</si>
  <si>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</si>
  <si>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</si>
  <si>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</si>
  <si>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</si>
  <si>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</si>
  <si>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</si>
  <si>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</si>
  <si>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</si>
  <si>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</si>
  <si>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</si>
  <si>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</si>
  <si>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</si>
  <si>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</si>
  <si>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</si>
  <si>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</si>
  <si>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</si>
  <si>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</si>
  <si>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</si>
  <si>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</si>
  <si>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</si>
  <si>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</si>
  <si>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</si>
  <si>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</si>
  <si>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</si>
  <si>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</si>
  <si>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</si>
  <si>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</si>
  <si>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</si>
  <si>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</si>
  <si>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</si>
  <si>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</si>
  <si>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</si>
  <si>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</si>
  <si>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</si>
  <si>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</si>
  <si>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</si>
  <si>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</si>
  <si>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</si>
  <si>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</si>
  <si>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</si>
  <si>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</si>
  <si>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</si>
  <si>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</si>
  <si>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</si>
  <si>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</si>
  <si>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</si>
  <si>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</si>
  <si>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</si>
  <si>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</si>
  <si>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</si>
  <si>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</si>
  <si>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</si>
  <si>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</si>
  <si>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</si>
  <si>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</si>
  <si>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</si>
  <si>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</si>
  <si>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</si>
  <si>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</si>
  <si>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</si>
  <si>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</si>
  <si>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</si>
  <si>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</si>
  <si>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</si>
  <si>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</si>
  <si>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</si>
  <si>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</si>
  <si>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</si>
  <si>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</si>
  <si>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</si>
  <si>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</si>
  <si>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</si>
  <si>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</si>
  <si>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</si>
  <si>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</si>
  <si>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</si>
  <si>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</si>
  <si>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</si>
  <si>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</si>
  <si>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</si>
  <si>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</si>
  <si>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</si>
  <si>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</si>
  <si>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</si>
  <si>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</si>
  <si>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</si>
  <si>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</si>
  <si>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</si>
  <si>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</si>
  <si>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</si>
  <si>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</si>
  <si>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</si>
  <si>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</si>
  <si>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</si>
  <si>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</si>
  <si>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</si>
  <si>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</si>
  <si>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</si>
  <si>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</si>
  <si>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</si>
  <si>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</si>
  <si>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</si>
  <si>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</si>
  <si>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</si>
  <si>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</si>
  <si>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</si>
  <si>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</si>
  <si>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</si>
  <si>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</si>
  <si>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</si>
  <si>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</si>
  <si>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</si>
  <si>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</si>
  <si>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</si>
  <si>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</si>
  <si>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</si>
  <si>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</si>
  <si>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</si>
  <si>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</si>
  <si>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</si>
  <si>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</si>
  <si>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</si>
  <si>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</si>
  <si>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</si>
  <si>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</si>
  <si>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</si>
  <si>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</si>
  <si>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</si>
  <si>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</si>
  <si>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</si>
  <si>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</si>
  <si>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</si>
  <si>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</si>
  <si>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</si>
  <si>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</si>
  <si>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</si>
  <si>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</si>
  <si>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</si>
  <si>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</si>
  <si>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</si>
  <si>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</si>
  <si>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</si>
  <si>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</si>
  <si>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</si>
  <si>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</si>
  <si>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</si>
  <si>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</si>
  <si>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</si>
  <si>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</si>
  <si>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</si>
  <si>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</si>
  <si>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</si>
  <si>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</si>
  <si>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</si>
  <si>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</si>
  <si>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</si>
  <si>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</si>
  <si>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</si>
  <si>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</si>
  <si>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</si>
  <si>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</si>
  <si>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</si>
  <si>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</si>
  <si>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</si>
  <si>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</si>
  <si>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</si>
  <si>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</si>
  <si>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</si>
  <si>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</si>
  <si>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</si>
  <si>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</si>
  <si>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</si>
  <si>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</si>
  <si>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</si>
  <si>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</si>
  <si>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</si>
  <si>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</si>
  <si>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</si>
  <si>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</si>
  <si>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</si>
  <si>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</si>
  <si>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</si>
  <si>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</si>
  <si>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</si>
  <si>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</si>
  <si>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</si>
  <si>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</si>
  <si>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</si>
  <si>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</si>
  <si>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</si>
  <si>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</si>
  <si>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</si>
  <si>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</si>
  <si>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</si>
  <si>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</si>
  <si>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</si>
  <si>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</si>
  <si>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</si>
  <si>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</si>
  <si>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</si>
  <si>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</si>
  <si>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</si>
  <si>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</si>
  <si>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</si>
  <si>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</si>
  <si>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</si>
  <si>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</si>
  <si>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</si>
  <si>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</si>
  <si>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</si>
  <si>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</si>
  <si>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</si>
  <si>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</si>
  <si>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</si>
  <si>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</si>
  <si>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</si>
  <si>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</si>
  <si>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</si>
  <si>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</si>
  <si>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</si>
  <si>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</si>
  <si>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</si>
  <si>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</si>
  <si>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</si>
  <si>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</si>
  <si>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</si>
  <si>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</si>
  <si>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</si>
  <si>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</si>
  <si>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</si>
  <si>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</si>
  <si>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</si>
  <si>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</si>
  <si>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</si>
  <si>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</si>
  <si>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</si>
  <si>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</si>
  <si>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</si>
  <si>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</si>
  <si>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</si>
  <si>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</si>
  <si>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</si>
  <si>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</si>
  <si>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</si>
  <si>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</si>
  <si>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</si>
  <si>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</si>
  <si>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</si>
  <si>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</si>
  <si>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</si>
  <si>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</si>
  <si>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</si>
  <si>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</si>
  <si>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</si>
  <si>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</si>
  <si>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</si>
  <si>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</si>
  <si>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</si>
  <si>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</si>
  <si>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</si>
  <si>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</si>
  <si>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</si>
  <si>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</si>
  <si>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</si>
  <si>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</si>
  <si>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</si>
  <si>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</si>
  <si>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</si>
  <si>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</si>
  <si>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</si>
  <si>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</si>
  <si>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</si>
  <si>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</si>
  <si>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</si>
  <si>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</si>
  <si>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</si>
  <si>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</si>
  <si>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</si>
  <si>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</si>
  <si>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</si>
  <si>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</si>
  <si>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</si>
  <si>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</si>
  <si>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</si>
  <si>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</si>
  <si>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</si>
  <si>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</si>
  <si>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</si>
  <si>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</si>
  <si>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</si>
  <si>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</si>
  <si>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</si>
  <si>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</si>
  <si>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</si>
  <si>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</si>
  <si>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</si>
  <si>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</si>
  <si>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</si>
  <si>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</si>
  <si>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</si>
  <si>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</si>
  <si>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</si>
  <si>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</si>
  <si>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</si>
  <si>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</si>
  <si>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</si>
  <si>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</si>
  <si>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</si>
  <si>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</si>
  <si>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</si>
  <si>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</si>
  <si>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</si>
  <si>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</si>
  <si>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</si>
  <si>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</si>
  <si>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</si>
  <si>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</si>
  <si>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</si>
  <si>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</si>
  <si>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</si>
  <si>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</si>
  <si>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</si>
  <si>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</si>
  <si>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</si>
  <si>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</si>
  <si>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</si>
  <si>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</si>
  <si>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</si>
  <si>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</si>
  <si>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</si>
  <si>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</si>
  <si>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</si>
  <si>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</si>
  <si>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</si>
  <si>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</si>
  <si>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</si>
  <si>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</si>
  <si>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</si>
  <si>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</si>
  <si>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</si>
  <si>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</si>
  <si>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</si>
  <si>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</si>
  <si>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</si>
  <si>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</si>
  <si>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</si>
  <si>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</si>
  <si>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</si>
  <si>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</si>
  <si>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</si>
  <si>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</si>
  <si>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</si>
  <si>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</si>
  <si>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</si>
  <si>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</si>
  <si>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</si>
  <si>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</si>
  <si>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</si>
  <si>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</si>
  <si>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</si>
  <si>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</si>
  <si>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</si>
  <si>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</si>
  <si>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</si>
  <si>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</si>
  <si>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</si>
  <si>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</si>
  <si>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</si>
  <si>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</si>
  <si>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</si>
  <si>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</si>
  <si>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</si>
  <si>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</si>
  <si>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</si>
  <si>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</si>
  <si>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</si>
  <si>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</si>
  <si>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</si>
  <si>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</si>
  <si>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</si>
  <si>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</si>
  <si>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</si>
  <si>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</si>
  <si>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</si>
  <si>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</si>
  <si>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</si>
  <si>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</si>
  <si>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</si>
  <si>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</si>
  <si>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</si>
  <si>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</si>
  <si>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</si>
  <si>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</si>
  <si>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</si>
  <si>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</si>
  <si>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</si>
  <si>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</si>
  <si>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</si>
  <si>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</si>
  <si>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</si>
  <si>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</si>
  <si>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</si>
  <si>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</si>
  <si>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</si>
  <si>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</si>
  <si>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</si>
  <si>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</si>
  <si>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</si>
  <si>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</si>
  <si>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</si>
  <si>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</si>
  <si>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</si>
  <si>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</si>
  <si>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</si>
  <si>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</si>
  <si>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</si>
  <si>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</si>
  <si>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</si>
  <si>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</si>
  <si>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</si>
  <si>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</si>
  <si>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</si>
  <si>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</si>
  <si>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</si>
  <si>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</si>
  <si>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</si>
  <si>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</si>
  <si>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</si>
  <si>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</si>
  <si>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</si>
  <si>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</si>
  <si>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</si>
  <si>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</si>
  <si>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</si>
  <si>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</si>
  <si>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</si>
  <si>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</si>
  <si>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</si>
  <si>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</si>
  <si>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</si>
  <si>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</si>
  <si>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</si>
  <si>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</si>
  <si>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</si>
  <si>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</si>
  <si>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</si>
  <si>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</si>
  <si>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</si>
  <si>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</si>
  <si>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</si>
  <si>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</si>
  <si>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</si>
  <si>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</si>
  <si>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</si>
  <si>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</si>
  <si>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</si>
  <si>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</si>
  <si>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</si>
  <si>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</si>
  <si>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</si>
  <si>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</si>
  <si>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</si>
  <si>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</si>
  <si>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</si>
  <si>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</si>
  <si>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</si>
  <si>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</si>
  <si>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</si>
  <si>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</si>
  <si>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</si>
  <si>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</si>
  <si>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</si>
  <si>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</si>
  <si>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</si>
  <si>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</si>
  <si>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</si>
  <si>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</si>
  <si>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</si>
  <si>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</si>
  <si>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</si>
  <si>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</si>
  <si>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</si>
  <si>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</si>
  <si>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</si>
  <si>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</si>
  <si>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</si>
  <si>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</si>
  <si>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</si>
  <si>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</si>
  <si>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</si>
  <si>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</si>
  <si>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</si>
  <si>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</si>
  <si>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</si>
  <si>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</si>
  <si>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</si>
  <si>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</si>
  <si>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</si>
  <si>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</si>
  <si>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</si>
  <si>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</si>
  <si>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</si>
  <si>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</si>
  <si>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</si>
  <si>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</si>
  <si>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</si>
  <si>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</si>
  <si>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</si>
  <si>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</si>
  <si>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</si>
  <si>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</si>
  <si>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</si>
  <si>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</si>
  <si>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</si>
  <si>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</si>
  <si>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</si>
  <si>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</si>
  <si>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</si>
  <si>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</si>
  <si>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</si>
  <si>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</si>
  <si>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</si>
  <si>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</si>
  <si>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</si>
  <si>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</si>
  <si>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</si>
  <si>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</si>
  <si>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</si>
  <si>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</si>
  <si>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</si>
  <si>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</si>
  <si>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</si>
  <si>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</si>
  <si>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</si>
  <si>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</si>
  <si>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</si>
  <si>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</si>
  <si>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</si>
  <si>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</si>
  <si>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</si>
  <si>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</si>
  <si>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</si>
  <si>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</si>
  <si>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</si>
  <si>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</si>
  <si>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</si>
  <si>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</si>
  <si>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</si>
  <si>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</si>
  <si>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</si>
  <si>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</si>
  <si>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</si>
  <si>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</si>
  <si>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</si>
  <si>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</si>
  <si>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</si>
  <si>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</si>
  <si>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</si>
  <si>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</si>
  <si>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</si>
  <si>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</si>
  <si>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</si>
  <si>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</si>
  <si>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</si>
  <si>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</si>
  <si>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</si>
  <si>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</si>
  <si>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</si>
  <si>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</si>
  <si>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</si>
  <si>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</si>
  <si>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</si>
  <si>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</si>
  <si>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</si>
  <si>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</si>
  <si>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</si>
  <si>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</si>
  <si>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</si>
  <si>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</si>
  <si>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</si>
  <si>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</si>
  <si>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</si>
  <si>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</si>
  <si>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</si>
  <si>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</si>
  <si>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</si>
  <si>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</si>
  <si>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</si>
  <si>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</si>
  <si>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</si>
  <si>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</si>
  <si>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</si>
  <si>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</si>
  <si>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</si>
  <si>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</si>
  <si>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</si>
  <si>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</si>
  <si>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</si>
  <si>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</si>
  <si>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</si>
  <si>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</si>
  <si>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</si>
  <si>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</si>
  <si>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</si>
  <si>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</si>
  <si>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</si>
  <si>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</si>
  <si>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</si>
  <si>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</si>
  <si>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</si>
  <si>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</si>
  <si>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</si>
  <si>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</si>
  <si>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</si>
  <si>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</si>
  <si>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</si>
  <si>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</si>
  <si>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</si>
  <si>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</si>
  <si>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</si>
  <si>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</si>
  <si>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</si>
  <si>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</si>
  <si>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</si>
  <si>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</si>
  <si>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</si>
  <si>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</si>
  <si>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</si>
  <si>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</si>
  <si>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</si>
  <si>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</si>
  <si>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</si>
  <si>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</si>
  <si>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</si>
  <si>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</si>
  <si>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</si>
  <si>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</si>
  <si>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</si>
  <si>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</si>
  <si>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</si>
  <si>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</si>
  <si>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</si>
  <si>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</si>
  <si>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</si>
  <si>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</si>
  <si>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</si>
  <si>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</si>
  <si>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</si>
  <si>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</si>
  <si>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</si>
  <si>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</si>
  <si>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</si>
  <si>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</si>
  <si>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</si>
  <si>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</si>
  <si>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</si>
  <si>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</si>
  <si>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</si>
  <si>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</si>
  <si>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</si>
  <si>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</si>
  <si>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</si>
  <si>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</si>
  <si>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</si>
  <si>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</si>
  <si>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</si>
  <si>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</si>
  <si>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</si>
  <si>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</si>
  <si>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</si>
  <si>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</si>
  <si>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</si>
  <si>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</si>
  <si>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</si>
  <si>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</si>
  <si>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</si>
  <si>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</si>
  <si>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</si>
  <si>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</si>
  <si>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</si>
  <si>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</si>
  <si>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</si>
  <si>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</si>
  <si>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</si>
  <si>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</si>
  <si>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</si>
  <si>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</si>
  <si>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</si>
  <si>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</si>
  <si>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</si>
  <si>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</si>
  <si>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</si>
  <si>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</si>
  <si>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</si>
  <si>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</si>
  <si>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</si>
  <si>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</si>
  <si>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</si>
  <si>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</si>
  <si>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</si>
  <si>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</si>
  <si>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</si>
  <si>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</si>
  <si>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</si>
  <si>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</si>
  <si>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</si>
  <si>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</si>
  <si>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</si>
  <si>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</si>
  <si>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</si>
  <si>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</si>
  <si>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</si>
  <si>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</si>
  <si>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</si>
  <si>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</si>
  <si>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</si>
  <si>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</si>
  <si>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</si>
  <si>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</si>
  <si>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</si>
  <si>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</si>
  <si>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</si>
  <si>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</si>
  <si>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</si>
  <si>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</si>
  <si>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</si>
  <si>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</si>
  <si>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</si>
  <si>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</si>
  <si>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</si>
  <si>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</si>
  <si>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</si>
  <si>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</si>
  <si>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</si>
  <si>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</si>
  <si>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</si>
  <si>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</si>
  <si>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</si>
  <si>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</si>
  <si>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</si>
  <si>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</si>
  <si>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</si>
  <si>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</si>
  <si>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</si>
  <si>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</si>
  <si>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</si>
  <si>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</si>
  <si>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</si>
  <si>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</si>
  <si>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</si>
  <si>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</si>
  <si>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</si>
  <si>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</si>
  <si>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</si>
  <si>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</si>
  <si>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</si>
  <si>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</si>
  <si>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</si>
  <si>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</si>
  <si>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</si>
  <si>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</si>
  <si>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</si>
  <si>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</si>
  <si>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</si>
  <si>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</si>
  <si>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</si>
  <si>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</si>
  <si>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</si>
  <si>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</si>
  <si>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</si>
  <si>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</si>
  <si>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</si>
  <si>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</si>
  <si>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</si>
  <si>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</si>
  <si>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</si>
  <si>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</si>
  <si>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</si>
  <si>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</si>
  <si>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</si>
  <si>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</si>
  <si>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</si>
  <si>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</si>
  <si>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</si>
  <si>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</si>
  <si>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</si>
  <si>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</si>
  <si>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</si>
  <si>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</si>
  <si>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</si>
  <si>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</si>
  <si>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</si>
  <si>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</si>
  <si>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</si>
  <si>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</si>
  <si>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</si>
  <si>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</si>
  <si>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</si>
  <si>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</si>
  <si>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</si>
  <si>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</si>
  <si>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</si>
  <si>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</si>
  <si>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</si>
  <si>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</si>
  <si>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</si>
  <si>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</si>
  <si>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</si>
  <si>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</si>
  <si>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</si>
  <si>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</si>
  <si>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</si>
  <si>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</si>
  <si>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</si>
  <si>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</si>
  <si>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</si>
  <si>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</si>
  <si>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</si>
  <si>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</si>
  <si>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</si>
  <si>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</si>
  <si>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</si>
  <si>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</si>
  <si>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</si>
  <si>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</si>
  <si>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</si>
  <si>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</si>
  <si>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</si>
  <si>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</si>
  <si>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</si>
  <si>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</si>
  <si>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</si>
  <si>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</si>
  <si>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</si>
  <si>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</si>
  <si>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</si>
  <si>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</si>
  <si>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</si>
  <si>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</si>
  <si>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</si>
  <si>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</si>
  <si>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</si>
  <si>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</si>
  <si>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</si>
  <si>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</si>
  <si>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</si>
  <si>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</si>
  <si>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</si>
  <si>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</si>
  <si>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</si>
  <si>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</si>
  <si>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</si>
  <si>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</si>
  <si>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</si>
  <si>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</si>
  <si>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</si>
  <si>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</si>
  <si>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</si>
  <si>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</si>
  <si>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</si>
  <si>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</si>
  <si>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</si>
  <si>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</si>
  <si>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</si>
  <si>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</si>
  <si>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</si>
  <si>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</si>
  <si>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</si>
  <si>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</si>
  <si>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</si>
  <si>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</si>
  <si>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</si>
  <si>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</si>
  <si>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</si>
  <si>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</si>
  <si>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</si>
  <si>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</si>
  <si>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</si>
  <si>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</si>
  <si>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</si>
  <si>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</si>
  <si>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</si>
  <si>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</si>
  <si>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</si>
  <si>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</si>
  <si>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</si>
  <si>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</si>
  <si>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</si>
  <si>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</si>
  <si>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</si>
  <si>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</si>
  <si>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</si>
  <si>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</si>
  <si>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</si>
  <si>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</si>
  <si>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</si>
  <si>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</si>
  <si>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</si>
  <si>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</si>
  <si>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</si>
  <si>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</si>
  <si>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</si>
  <si>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</si>
  <si>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</si>
  <si>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</si>
  <si>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</si>
  <si>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</si>
  <si>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</si>
  <si>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</si>
  <si>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</si>
  <si>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</si>
  <si>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</si>
  <si>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</si>
  <si>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</si>
  <si>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</si>
  <si>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</si>
  <si>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</si>
  <si>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</si>
  <si>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</si>
  <si>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</si>
  <si>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</si>
  <si>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</si>
  <si>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</si>
  <si>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</si>
  <si>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</si>
  <si>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</si>
  <si>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</si>
  <si>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</si>
  <si>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</si>
  <si>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</si>
  <si>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</si>
  <si>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</si>
  <si>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</si>
  <si>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</si>
  <si>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</si>
  <si>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</si>
  <si>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</si>
  <si>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</si>
  <si>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</si>
  <si>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</si>
  <si>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</si>
  <si>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</si>
  <si>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</si>
  <si>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</si>
  <si>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</si>
  <si>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</si>
  <si>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</si>
  <si>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</si>
  <si>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</si>
  <si>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</si>
  <si>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</si>
  <si>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</si>
  <si>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</si>
  <si>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</si>
  <si>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</si>
  <si>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</si>
  <si>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</si>
  <si>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</si>
  <si>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</si>
  <si>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</si>
  <si>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</si>
  <si>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</si>
  <si>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</si>
  <si>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</si>
  <si>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</si>
  <si>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</si>
  <si>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</si>
  <si>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</si>
  <si>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</si>
  <si>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</si>
  <si>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</si>
  <si>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</si>
  <si>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</si>
  <si>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</si>
  <si>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</si>
  <si>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</si>
  <si>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</si>
  <si>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</si>
  <si>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</si>
  <si>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</si>
  <si>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</si>
  <si>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</si>
  <si>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</si>
  <si>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</si>
  <si>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</si>
  <si>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</si>
  <si>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</si>
  <si>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</si>
  <si>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</si>
  <si>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</si>
  <si>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</si>
  <si>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</si>
  <si>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</si>
  <si>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</si>
  <si>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</si>
  <si>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</si>
  <si>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</si>
  <si>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</si>
  <si>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</si>
  <si>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</si>
  <si>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</si>
  <si>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</si>
  <si>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</si>
  <si>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</si>
  <si>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</si>
  <si>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</si>
  <si>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</si>
  <si>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</si>
  <si>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</si>
  <si>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</si>
  <si>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</si>
  <si>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</si>
  <si>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</si>
  <si>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</si>
  <si>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</si>
  <si>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</si>
  <si>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</si>
  <si>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</si>
  <si>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</si>
  <si>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</si>
  <si>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</si>
  <si>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</si>
  <si>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</si>
  <si>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</si>
  <si>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</si>
  <si>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</si>
  <si>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</si>
  <si>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</si>
  <si>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</si>
  <si>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</si>
  <si>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</si>
  <si>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</si>
  <si>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</si>
  <si>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</si>
  <si>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</si>
  <si>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</si>
  <si>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</si>
  <si>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</si>
  <si>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</si>
  <si>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</si>
  <si>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</si>
  <si>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</si>
  <si>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</si>
  <si>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</si>
  <si>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</si>
  <si>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</si>
  <si>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</si>
  <si>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</si>
  <si>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</si>
  <si>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</si>
  <si>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</si>
  <si>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</si>
  <si>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</si>
  <si>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</si>
  <si>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</si>
  <si>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</si>
  <si>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</si>
  <si>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</si>
  <si>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</si>
  <si>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</si>
  <si>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</si>
  <si>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</si>
  <si>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</si>
  <si>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</si>
  <si>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</si>
  <si>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</si>
  <si>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</si>
  <si>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</si>
  <si>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</si>
  <si>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</si>
  <si>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</si>
  <si>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</si>
  <si>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</si>
  <si>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</si>
  <si>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</si>
  <si>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</si>
  <si>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</si>
  <si>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</si>
  <si>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</si>
  <si>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</si>
  <si>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</si>
  <si>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</si>
  <si>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</si>
  <si>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</si>
  <si>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</si>
  <si>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</si>
  <si>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</si>
  <si>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</si>
  <si>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</si>
  <si>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</si>
  <si>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</si>
  <si>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</si>
  <si>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</si>
  <si>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</si>
  <si>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</si>
  <si>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</si>
  <si>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</si>
  <si>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</si>
  <si>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</si>
  <si>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</si>
  <si>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</si>
  <si>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</si>
  <si>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</si>
  <si>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</si>
  <si>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</si>
  <si>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</si>
  <si>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</si>
  <si>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</si>
  <si>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</si>
  <si>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</si>
  <si>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</si>
  <si>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</si>
  <si>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</si>
  <si>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</si>
  <si>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</si>
  <si>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</si>
  <si>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</si>
  <si>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</si>
  <si>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</si>
  <si>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</si>
  <si>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</si>
  <si>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</si>
  <si>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</si>
  <si>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</si>
  <si>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</si>
  <si>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</si>
  <si>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</si>
  <si>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</si>
  <si>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</si>
  <si>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</si>
  <si>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</si>
  <si>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</si>
  <si>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</si>
  <si>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</si>
  <si>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</si>
  <si>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</si>
  <si>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</si>
  <si>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</si>
  <si>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</si>
  <si>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</si>
  <si>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</si>
  <si>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</si>
  <si>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</si>
  <si>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</si>
  <si>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</si>
  <si>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</si>
  <si>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</si>
  <si>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</si>
  <si>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</si>
  <si>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</si>
  <si>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</si>
  <si>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</si>
  <si>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</si>
  <si>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</si>
  <si>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</si>
  <si>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</si>
  <si>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</si>
  <si>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</si>
  <si>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</si>
  <si>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</si>
  <si>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</si>
  <si>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</si>
  <si>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</si>
  <si>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</si>
  <si>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</si>
  <si>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</si>
  <si>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</si>
  <si>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</si>
  <si>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</si>
  <si>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</si>
  <si>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</si>
  <si>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</si>
  <si>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</si>
  <si>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</si>
  <si>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</si>
  <si>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</si>
  <si>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</si>
  <si>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</si>
  <si>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</si>
  <si>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</si>
  <si>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</si>
  <si>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</si>
  <si>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</si>
  <si>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</si>
  <si>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</si>
  <si>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</si>
  <si>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</si>
  <si>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</si>
  <si>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</si>
  <si>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</si>
  <si>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</si>
  <si>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</si>
  <si>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</si>
  <si>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</si>
  <si>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</si>
  <si>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</si>
  <si>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</si>
  <si>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</si>
  <si>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</si>
  <si>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</si>
  <si>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</si>
  <si>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</si>
  <si>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</si>
  <si>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</si>
  <si>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</si>
  <si>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</si>
  <si>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</si>
  <si>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</si>
  <si>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</si>
  <si>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</si>
  <si>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</si>
  <si>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</si>
  <si>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</si>
  <si>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</si>
  <si>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</si>
  <si>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</si>
  <si>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</si>
  <si>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</si>
  <si>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</si>
  <si>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</si>
  <si>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</si>
  <si>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</si>
  <si>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</si>
  <si>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</si>
  <si>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</si>
  <si>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</si>
  <si>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</si>
  <si>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</si>
  <si>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</si>
  <si>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</si>
  <si>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</si>
  <si>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</si>
  <si>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</si>
  <si>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</si>
  <si>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</si>
  <si>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</si>
  <si>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</si>
  <si>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</si>
  <si>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</si>
  <si>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</si>
  <si>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</si>
  <si>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</si>
  <si>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</si>
  <si>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</si>
  <si>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</si>
  <si>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</si>
  <si>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</si>
  <si>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</si>
  <si>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</si>
  <si>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</si>
  <si>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</si>
  <si>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</si>
  <si>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</si>
  <si>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</si>
  <si>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</si>
  <si>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</si>
  <si>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</si>
  <si>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</si>
  <si>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</si>
  <si>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</si>
  <si>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</si>
  <si>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</si>
  <si>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</si>
  <si>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</si>
  <si>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</si>
  <si>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</si>
  <si>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</si>
  <si>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</si>
  <si>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</si>
  <si>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</si>
  <si>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</si>
  <si>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</si>
  <si>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</si>
  <si>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</si>
  <si>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</si>
  <si>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</si>
  <si>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</si>
  <si>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</si>
  <si>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</si>
  <si>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</si>
  <si>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</si>
  <si>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</si>
  <si>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</si>
  <si>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</si>
  <si>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</si>
  <si>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</si>
  <si>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</si>
  <si>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</si>
  <si>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</si>
  <si>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</si>
  <si>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</si>
  <si>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</si>
  <si>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</si>
  <si>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</si>
  <si>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</si>
  <si>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</si>
  <si>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</si>
  <si>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</si>
  <si>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</si>
  <si>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</si>
  <si>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</si>
  <si>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</si>
  <si>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</si>
  <si>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</si>
  <si>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</si>
  <si>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</si>
  <si>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</si>
  <si>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</si>
  <si>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</si>
  <si>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</si>
  <si>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</si>
  <si>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</si>
  <si>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</si>
  <si>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</si>
  <si>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</si>
  <si>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</si>
  <si>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</si>
  <si>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</si>
  <si>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</si>
  <si>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</si>
  <si>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</si>
  <si>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</si>
  <si>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</si>
  <si>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</si>
  <si>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</si>
  <si>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</si>
  <si>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</si>
  <si>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</si>
  <si>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</si>
  <si>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</si>
  <si>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</si>
  <si>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</si>
  <si>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</si>
  <si>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</si>
  <si>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</si>
  <si>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</si>
  <si>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</si>
  <si>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</si>
  <si>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</si>
  <si>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</si>
  <si>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</si>
  <si>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</si>
  <si>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</si>
  <si>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</si>
  <si>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</si>
  <si>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</si>
  <si>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</si>
  <si>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</si>
  <si>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</si>
  <si>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</si>
  <si>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</si>
  <si>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</si>
  <si>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</si>
  <si>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</si>
  <si>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</si>
  <si>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</si>
  <si>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</si>
  <si>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</si>
  <si>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</si>
  <si>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</si>
  <si>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</si>
  <si>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</si>
  <si>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</si>
  <si>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</si>
  <si>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</si>
  <si>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</si>
  <si>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</si>
  <si>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</si>
  <si>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</si>
  <si>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</si>
  <si>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</si>
  <si>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</si>
  <si>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</si>
  <si>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</si>
  <si>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</si>
  <si>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</si>
  <si>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</si>
  <si>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</si>
  <si>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</si>
  <si>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</si>
  <si>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</si>
  <si>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</si>
  <si>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</si>
  <si>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</si>
  <si>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</si>
  <si>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</si>
  <si>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</si>
  <si>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</si>
  <si>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</si>
  <si>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</si>
  <si>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</si>
  <si>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</si>
  <si>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</si>
  <si>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</si>
  <si>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</si>
  <si>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</si>
  <si>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</si>
  <si>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</si>
  <si>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</si>
  <si>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</si>
  <si>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</si>
  <si>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</si>
  <si>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</si>
  <si>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</si>
  <si>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</si>
  <si>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</si>
  <si>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</si>
  <si>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</si>
  <si>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</si>
  <si>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</si>
  <si>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</si>
  <si>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</si>
  <si>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</si>
  <si>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</si>
  <si>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</si>
  <si>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</si>
  <si>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</si>
  <si>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</si>
  <si>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</si>
  <si>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</si>
  <si>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</si>
  <si>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</si>
  <si>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</si>
  <si>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</si>
  <si>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</si>
  <si>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</si>
  <si>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</si>
  <si>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</si>
  <si>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</si>
  <si>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</si>
  <si>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</si>
  <si>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</si>
  <si>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</si>
  <si>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</si>
  <si>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</si>
  <si>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</si>
  <si>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</si>
  <si>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</si>
  <si>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</si>
  <si>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</si>
  <si>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</si>
  <si>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</si>
  <si>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</si>
  <si>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</si>
  <si>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</si>
  <si>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</si>
  <si>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</si>
  <si>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</si>
  <si>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</si>
  <si>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</si>
  <si>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</si>
  <si>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</si>
  <si>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</si>
  <si>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</si>
  <si>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</si>
  <si>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</si>
  <si>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</si>
  <si>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</si>
  <si>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</si>
  <si>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</si>
  <si>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</si>
  <si>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</si>
  <si>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</si>
  <si>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</si>
  <si>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</si>
  <si>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</si>
  <si>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</si>
  <si>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</si>
  <si>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</si>
  <si>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</si>
  <si>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</si>
  <si>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</si>
  <si>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</si>
  <si>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</si>
  <si>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</si>
  <si>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</si>
  <si>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</si>
  <si>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</si>
  <si>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</si>
  <si>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</si>
  <si>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</si>
  <si>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</si>
  <si>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</si>
  <si>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</si>
  <si>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</si>
  <si>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</si>
  <si>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</si>
  <si>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</si>
  <si>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</si>
  <si>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</si>
  <si>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</si>
  <si>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</si>
  <si>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</si>
  <si>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</si>
  <si>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</si>
  <si>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</si>
  <si>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</si>
  <si>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</si>
  <si>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</si>
  <si>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</si>
  <si>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</si>
  <si>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</si>
  <si>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</si>
  <si>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</si>
  <si>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</si>
  <si>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</si>
  <si>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</si>
  <si>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</si>
  <si>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</si>
  <si>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</si>
  <si>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</si>
  <si>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</si>
  <si>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</si>
  <si>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</si>
  <si>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</si>
  <si>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</si>
  <si>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</si>
  <si>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</si>
  <si>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</si>
  <si>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</si>
  <si>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</si>
  <si>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</si>
  <si>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</si>
  <si>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</si>
  <si>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</si>
  <si>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</si>
  <si>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</si>
  <si>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</si>
  <si>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</si>
  <si>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</si>
  <si>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</si>
  <si>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</si>
  <si>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</si>
  <si>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</si>
  <si>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</si>
  <si>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</si>
  <si>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</si>
  <si>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</si>
  <si>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</si>
  <si>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</si>
  <si>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</si>
  <si>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</si>
  <si>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</si>
  <si>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</si>
  <si>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</si>
  <si>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</si>
  <si>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</si>
  <si>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</si>
  <si>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</si>
  <si>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</si>
  <si>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</si>
  <si>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</si>
  <si>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</si>
  <si>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</si>
  <si>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</si>
  <si>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</si>
  <si>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</si>
  <si>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</si>
  <si>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</si>
  <si>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</si>
  <si>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</si>
  <si>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</si>
  <si>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</si>
  <si>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</si>
  <si>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</si>
  <si>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</si>
  <si>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</si>
  <si>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</si>
  <si>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</si>
  <si>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</si>
  <si>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</si>
  <si>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</si>
  <si>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</si>
  <si>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</si>
  <si>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</si>
  <si>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</si>
  <si>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</si>
  <si>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</si>
  <si>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</si>
  <si>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</si>
  <si>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</si>
  <si>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</si>
  <si>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</si>
  <si>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</si>
  <si>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</si>
  <si>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</si>
  <si>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</si>
  <si>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</si>
  <si>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</si>
  <si>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</si>
  <si>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</si>
  <si>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</si>
  <si>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</si>
  <si>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</si>
  <si>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</si>
  <si>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</si>
  <si>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</si>
  <si>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</si>
  <si>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</si>
  <si>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</si>
  <si>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</si>
  <si>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</si>
  <si>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</si>
  <si>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</si>
  <si>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</si>
  <si>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</si>
  <si>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</si>
  <si>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</si>
  <si>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</si>
  <si>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</si>
  <si>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</si>
  <si>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</si>
  <si>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</si>
  <si>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</si>
  <si>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</si>
  <si>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</si>
  <si>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</si>
  <si>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</si>
  <si>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</si>
  <si>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</si>
  <si>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</si>
  <si>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</si>
  <si>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</si>
  <si>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</si>
  <si>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</si>
  <si>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</si>
  <si>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</si>
  <si>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</si>
  <si>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</si>
  <si>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</si>
  <si>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</si>
  <si>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</si>
  <si>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</si>
  <si>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</si>
  <si>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</si>
  <si>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</si>
  <si>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</si>
  <si>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</si>
  <si>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</si>
  <si>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</si>
  <si>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</si>
  <si>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</si>
  <si>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</si>
  <si>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</si>
  <si>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</si>
  <si>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</si>
  <si>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</si>
  <si>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</si>
  <si>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</si>
  <si>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</si>
  <si>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</si>
  <si>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</si>
  <si>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</si>
  <si>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</si>
  <si>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</si>
  <si>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</si>
  <si>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</si>
  <si>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</si>
  <si>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</si>
  <si>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</si>
  <si>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</si>
  <si>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</si>
  <si>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</si>
  <si>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</si>
  <si>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</si>
  <si>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</si>
  <si>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</si>
  <si>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</si>
  <si>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</si>
  <si>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</si>
  <si>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</si>
  <si>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</si>
  <si>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</si>
  <si>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</si>
  <si>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</si>
  <si>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</si>
  <si>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</si>
  <si>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</si>
  <si>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</si>
  <si>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</si>
  <si>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</si>
  <si>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</si>
  <si>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</si>
  <si>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</si>
  <si>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</si>
  <si>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</si>
  <si>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</si>
  <si>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</si>
  <si>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</si>
  <si>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</si>
  <si>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</si>
  <si>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</si>
  <si>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</si>
  <si>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</si>
  <si>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</si>
  <si>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</si>
  <si>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</si>
  <si>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</si>
  <si>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</si>
  <si>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</si>
  <si>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</si>
  <si>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</si>
  <si>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</si>
  <si>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</si>
  <si>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</si>
  <si>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</si>
  <si>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</si>
  <si>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</si>
  <si>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</si>
  <si>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</si>
  <si>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</si>
  <si>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</si>
  <si>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</si>
  <si>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</si>
  <si>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</si>
  <si>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</si>
  <si>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</si>
  <si>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</si>
  <si>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</si>
  <si>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</si>
  <si>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</si>
  <si>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</si>
  <si>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</si>
  <si>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</si>
  <si>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</si>
  <si>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</si>
  <si>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</si>
  <si>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</si>
  <si>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</si>
  <si>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</si>
  <si>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</si>
  <si>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</si>
  <si>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</si>
  <si>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</si>
  <si>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</si>
  <si>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</si>
  <si>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</si>
  <si>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</si>
  <si>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</si>
  <si>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</si>
  <si>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</si>
  <si>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</si>
  <si>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</si>
  <si>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</si>
  <si>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</si>
  <si>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</si>
  <si>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</si>
  <si>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</si>
  <si>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</si>
  <si>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</si>
  <si>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</si>
  <si>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</si>
  <si>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</si>
  <si>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</si>
  <si>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</si>
  <si>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</si>
  <si>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</si>
  <si>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</si>
  <si>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</si>
  <si>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</si>
  <si>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</si>
  <si>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</si>
  <si>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</si>
  <si>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</si>
  <si>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</si>
  <si>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</si>
  <si>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</si>
  <si>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</si>
  <si>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</si>
  <si>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</si>
  <si>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</si>
  <si>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</si>
  <si>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</si>
  <si>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</si>
  <si>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</si>
  <si>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</si>
  <si>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</si>
  <si>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</si>
  <si>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</si>
  <si>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</si>
  <si>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</si>
  <si>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</si>
  <si>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</si>
  <si>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</si>
  <si>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</si>
  <si>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</si>
  <si>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</si>
  <si>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</si>
  <si>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</si>
  <si>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</si>
  <si>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</si>
  <si>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</si>
  <si>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</si>
  <si>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</si>
  <si>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</si>
  <si>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</si>
  <si>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</si>
  <si>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</si>
  <si>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</si>
  <si>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</si>
  <si>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</si>
  <si>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</si>
  <si>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</si>
  <si>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</si>
  <si>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</si>
  <si>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</si>
  <si>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</si>
  <si>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</si>
  <si>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</si>
  <si>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</si>
  <si>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</si>
  <si>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</si>
  <si>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</si>
  <si>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</si>
  <si>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</si>
  <si>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</si>
  <si>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</si>
  <si>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</si>
  <si>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</si>
  <si>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</si>
  <si>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</si>
  <si>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</si>
  <si>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</si>
  <si>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</si>
  <si>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</si>
  <si>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</si>
  <si>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</si>
  <si>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</si>
  <si>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</si>
  <si>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</si>
  <si>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</si>
  <si>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</si>
  <si>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</si>
  <si>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</si>
  <si>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</si>
  <si>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</si>
  <si>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</si>
  <si>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</si>
  <si>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</si>
  <si>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</si>
  <si>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</si>
  <si>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</si>
  <si>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</si>
  <si>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</si>
  <si>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</si>
  <si>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</si>
  <si>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</si>
  <si>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</si>
  <si>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</si>
  <si>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</si>
  <si>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</si>
  <si>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</si>
  <si>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</si>
  <si>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</si>
  <si>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</si>
  <si>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</si>
  <si>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</si>
  <si>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</si>
  <si>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</si>
  <si>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</si>
  <si>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</si>
  <si>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</si>
  <si>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</si>
  <si>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</si>
  <si>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</si>
  <si>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</si>
  <si>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</si>
  <si>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</si>
  <si>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</si>
  <si>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</si>
  <si>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</si>
  <si>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</si>
  <si>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</si>
  <si>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</si>
  <si>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</si>
  <si>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</si>
  <si>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</si>
  <si>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</si>
  <si>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</si>
  <si>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</si>
  <si>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</si>
  <si>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</si>
  <si>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</si>
  <si>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</si>
  <si>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</si>
  <si>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</si>
  <si>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</si>
  <si>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</si>
  <si>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</si>
  <si>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</si>
  <si>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</si>
  <si>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</si>
  <si>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</si>
  <si>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</si>
  <si>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</si>
  <si>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</si>
  <si>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</si>
  <si>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</si>
  <si>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</si>
  <si>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</si>
  <si>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</si>
  <si>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</si>
  <si>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</si>
  <si>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</si>
  <si>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</si>
  <si>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</si>
  <si>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</si>
  <si>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</si>
  <si>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</si>
  <si>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</si>
  <si>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</si>
  <si>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</si>
  <si>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</si>
  <si>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</si>
  <si>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</si>
  <si>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</si>
  <si>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</si>
  <si>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</si>
  <si>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</si>
  <si>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</si>
  <si>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</si>
  <si>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</si>
  <si>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</si>
  <si>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</si>
  <si>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</si>
  <si>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</si>
  <si>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</si>
  <si>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</si>
  <si>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</si>
  <si>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</si>
  <si>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</si>
  <si>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</si>
  <si>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</si>
  <si>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</si>
  <si>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</si>
  <si>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</si>
  <si>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</si>
  <si>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</si>
  <si>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</si>
  <si>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</si>
  <si>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</si>
  <si>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</si>
  <si>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</si>
  <si>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</si>
  <si>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</si>
  <si>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</si>
  <si>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</si>
  <si>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</si>
  <si>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</si>
  <si>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</si>
  <si>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</si>
  <si>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</si>
  <si>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</si>
  <si>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</si>
  <si>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</si>
  <si>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</si>
  <si>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</si>
  <si>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</si>
  <si>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</si>
  <si>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</si>
  <si>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</si>
  <si>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</si>
  <si>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</si>
  <si>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</si>
  <si>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</si>
  <si>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</si>
  <si>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</si>
  <si>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</si>
  <si>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</si>
  <si>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</si>
  <si>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</si>
  <si>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</si>
  <si>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</si>
  <si>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</si>
  <si>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</si>
  <si>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</si>
  <si>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</si>
  <si>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</si>
  <si>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</si>
  <si>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</si>
  <si>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</si>
  <si>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</si>
  <si>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</si>
  <si>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</si>
  <si>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</si>
  <si>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</si>
  <si>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</si>
  <si>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</si>
  <si>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</si>
  <si>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</si>
  <si>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</si>
  <si>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</si>
  <si>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</si>
  <si>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</si>
  <si>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</si>
  <si>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</si>
  <si>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</si>
  <si>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</si>
  <si>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</si>
  <si>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</si>
  <si>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</si>
  <si>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</si>
  <si>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</si>
  <si>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</si>
  <si>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</si>
  <si>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</si>
  <si>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</si>
  <si>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</si>
  <si>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</si>
  <si>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</si>
  <si>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</si>
  <si>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</si>
  <si>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</si>
  <si>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</si>
  <si>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</si>
  <si>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</si>
  <si>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</si>
  <si>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</si>
  <si>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</si>
  <si>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</si>
  <si>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</si>
  <si>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</si>
  <si>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</si>
  <si>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</si>
  <si>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</si>
  <si>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</si>
  <si>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</si>
  <si>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</si>
  <si>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</si>
  <si>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</si>
  <si>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</si>
  <si>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</si>
  <si>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</si>
  <si>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</si>
  <si>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</si>
  <si>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</si>
  <si>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</si>
  <si>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</si>
  <si>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</si>
  <si>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</si>
  <si>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</si>
  <si>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</si>
  <si>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</si>
  <si>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</si>
  <si>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</si>
  <si>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</si>
  <si>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</si>
  <si>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</si>
  <si>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</si>
  <si>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</si>
  <si>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</si>
  <si>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</si>
  <si>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</si>
  <si>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</si>
  <si>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</si>
  <si>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</si>
  <si>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</si>
  <si>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</si>
  <si>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</si>
  <si>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</si>
  <si>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</si>
  <si>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</si>
  <si>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</si>
  <si>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</si>
  <si>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</si>
  <si>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</si>
  <si>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</si>
  <si>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</si>
  <si>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</si>
  <si>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</si>
  <si>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</si>
  <si>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</si>
  <si>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</si>
  <si>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</si>
  <si>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</si>
  <si>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</si>
  <si>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</si>
  <si>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</si>
  <si>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</si>
  <si>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</si>
  <si>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</si>
  <si>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</si>
  <si>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</si>
  <si>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</si>
  <si>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</si>
  <si>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</si>
  <si>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</si>
  <si>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</si>
  <si>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</si>
  <si>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</si>
  <si>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</si>
  <si>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</si>
  <si>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</si>
  <si>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</si>
  <si>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</si>
  <si>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</si>
  <si>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</si>
  <si>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</si>
  <si>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</si>
  <si>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</si>
  <si>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</si>
  <si>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</si>
  <si>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</si>
  <si>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</si>
  <si>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</si>
  <si>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</si>
  <si>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</si>
  <si>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</si>
  <si>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</si>
  <si>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</si>
  <si>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</si>
  <si>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</si>
  <si>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</si>
  <si>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</si>
  <si>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</si>
  <si>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</si>
  <si>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</si>
  <si>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</si>
  <si>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</si>
  <si>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</si>
  <si>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</si>
  <si>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</si>
  <si>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</si>
  <si>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</si>
  <si>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</si>
  <si>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</si>
  <si>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</si>
  <si>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</si>
  <si>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</si>
  <si>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</si>
  <si>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</si>
  <si>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</si>
  <si>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</si>
  <si>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</si>
  <si>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</si>
  <si>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</si>
  <si>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</si>
  <si>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</si>
  <si>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</si>
  <si>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</si>
  <si>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</si>
  <si>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</si>
  <si>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</si>
  <si>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</si>
  <si>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</si>
  <si>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</si>
  <si>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</si>
  <si>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</si>
  <si>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</si>
  <si>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</si>
  <si>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</si>
  <si>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</si>
  <si>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</si>
  <si>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</si>
  <si>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</si>
  <si>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</si>
  <si>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</si>
  <si>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</si>
  <si>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</si>
  <si>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</si>
  <si>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</si>
  <si>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</si>
  <si>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</si>
  <si>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</si>
  <si>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</si>
  <si>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</si>
  <si>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</si>
  <si>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</si>
  <si>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</si>
  <si>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</si>
  <si>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</si>
  <si>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</si>
  <si>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</si>
  <si>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</si>
  <si>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</si>
  <si>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</si>
  <si>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</si>
  <si>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</si>
  <si>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</si>
  <si>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</si>
  <si>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</si>
  <si>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</si>
  <si>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</si>
  <si>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</si>
  <si>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</si>
  <si>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</si>
  <si>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</si>
  <si>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</si>
  <si>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</si>
  <si>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</si>
  <si>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</si>
  <si>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</si>
  <si>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</si>
  <si>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</si>
  <si>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</si>
  <si>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</si>
  <si>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</si>
  <si>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</si>
  <si>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</si>
  <si>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</si>
  <si>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</si>
  <si>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</si>
  <si>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</si>
  <si>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</si>
  <si>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</si>
  <si>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</si>
  <si>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</si>
  <si>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</si>
  <si>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</si>
  <si>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</si>
  <si>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</si>
  <si>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</si>
  <si>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</si>
  <si>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</si>
  <si>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</si>
  <si>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</si>
  <si>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</si>
  <si>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</si>
  <si>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</si>
  <si>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</si>
  <si>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</si>
  <si>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</si>
  <si>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</si>
  <si>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</si>
  <si>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</si>
  <si>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</si>
  <si>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</si>
  <si>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</si>
  <si>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</si>
  <si>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</si>
  <si>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</si>
  <si>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</si>
  <si>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</si>
  <si>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</si>
  <si>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</si>
  <si>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</si>
  <si>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</si>
  <si>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</si>
  <si>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</si>
  <si>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</si>
  <si>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</si>
  <si>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</si>
  <si>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</si>
  <si>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</si>
  <si>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</si>
  <si>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</si>
  <si>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</si>
  <si>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</si>
  <si>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</si>
  <si>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</si>
  <si>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</si>
  <si>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</si>
  <si>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</si>
  <si>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</si>
  <si>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</si>
  <si>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</si>
  <si>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</si>
  <si>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</si>
  <si>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</si>
  <si>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</si>
  <si>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</si>
  <si>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</si>
  <si>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</si>
  <si>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</si>
  <si>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</si>
  <si>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</si>
  <si>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</si>
  <si>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</si>
  <si>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</si>
  <si>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</si>
  <si>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</si>
  <si>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</si>
  <si>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</si>
  <si>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</si>
  <si>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</si>
  <si>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</si>
  <si>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</si>
  <si>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</si>
  <si>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</si>
  <si>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</si>
  <si>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</si>
  <si>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</si>
  <si>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</si>
  <si>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</si>
  <si>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</si>
  <si>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</si>
  <si>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</si>
  <si>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</si>
  <si>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</si>
  <si>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</si>
  <si>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</si>
  <si>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</si>
  <si>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</si>
  <si>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</si>
  <si>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</si>
  <si>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</si>
  <si>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</si>
  <si>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</si>
  <si>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</si>
  <si>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</si>
  <si>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</si>
  <si>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</si>
  <si>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</si>
  <si>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</si>
  <si>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</si>
  <si>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</si>
  <si>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</si>
  <si>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</si>
  <si>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</si>
  <si>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</si>
  <si>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</si>
  <si>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</si>
  <si>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</si>
  <si>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</si>
  <si>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</si>
  <si>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</si>
  <si>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</si>
  <si>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</si>
  <si>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</si>
  <si>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</si>
  <si>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</si>
  <si>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</si>
  <si>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</si>
  <si>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</si>
  <si>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</si>
  <si>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</si>
  <si>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</si>
  <si>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</si>
  <si>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</si>
  <si>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</si>
  <si>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</si>
  <si>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</si>
  <si>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</si>
  <si>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</si>
  <si>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</si>
  <si>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</si>
  <si>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</si>
  <si>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</si>
  <si>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</si>
  <si>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</si>
  <si>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</si>
  <si>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</si>
  <si>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</si>
  <si>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</si>
  <si>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</si>
  <si>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</si>
  <si>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</si>
  <si>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</si>
  <si>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</si>
  <si>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</si>
  <si>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</si>
  <si>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</si>
  <si>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</si>
  <si>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</si>
  <si>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</si>
  <si>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</si>
  <si>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</si>
  <si>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</si>
  <si>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</si>
  <si>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</si>
  <si>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</si>
  <si>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</si>
  <si>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</si>
  <si>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</si>
  <si>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</si>
  <si>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</si>
  <si>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</si>
  <si>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</si>
  <si>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</si>
  <si>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</si>
  <si>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</si>
  <si>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</si>
  <si>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</si>
  <si>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</si>
  <si>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</si>
  <si>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</si>
  <si>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</si>
  <si>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</si>
  <si>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</si>
  <si>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</si>
  <si>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</si>
  <si>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</si>
  <si>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</si>
  <si>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</si>
  <si>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</si>
  <si>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</si>
  <si>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</si>
  <si>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</si>
  <si>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</si>
  <si>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</si>
  <si>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</si>
  <si>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</si>
  <si>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</si>
  <si>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</si>
  <si>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</si>
  <si>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</si>
  <si>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</si>
  <si>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</si>
  <si>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</si>
  <si>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</si>
  <si>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</si>
  <si>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</si>
  <si>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</si>
  <si>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</si>
  <si>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</si>
  <si>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</si>
  <si>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</si>
  <si>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</si>
  <si>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</si>
  <si>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</si>
  <si>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</si>
  <si>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</si>
  <si>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</si>
  <si>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</si>
  <si>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</si>
  <si>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</si>
  <si>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</si>
  <si>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</si>
  <si>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</si>
  <si>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</si>
  <si>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</si>
  <si>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</si>
  <si>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</si>
  <si>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</si>
  <si>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</si>
  <si>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</si>
  <si>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</si>
  <si>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</si>
  <si>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</si>
  <si>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</si>
  <si>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</si>
  <si>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</si>
  <si>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</si>
  <si>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</si>
  <si>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</si>
  <si>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</si>
  <si>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</si>
  <si>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</si>
  <si>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</si>
  <si>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</si>
  <si>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</si>
  <si>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</si>
  <si>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</si>
  <si>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</si>
  <si>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</si>
  <si>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</si>
  <si>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</si>
  <si>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</si>
  <si>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</si>
  <si>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</si>
  <si>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</si>
  <si>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</si>
  <si>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</si>
  <si>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</si>
  <si>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</si>
  <si>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</si>
  <si>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</si>
  <si>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</si>
  <si>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</si>
  <si>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</si>
  <si>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</si>
  <si>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</si>
  <si>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</si>
  <si>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</si>
  <si>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</si>
  <si>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</si>
  <si>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</si>
  <si>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</si>
  <si>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</si>
  <si>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</si>
  <si>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</si>
  <si>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</si>
  <si>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</si>
  <si>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</si>
  <si>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</si>
  <si>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</si>
  <si>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</si>
  <si>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</si>
  <si>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</si>
  <si>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</si>
  <si>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</si>
  <si>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</si>
  <si>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</si>
  <si>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</si>
  <si>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</si>
  <si>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</si>
  <si>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</si>
  <si>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</si>
  <si>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</si>
  <si>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</si>
  <si>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</si>
  <si>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</si>
  <si>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</si>
  <si>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</si>
  <si>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</si>
  <si>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</si>
  <si>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</si>
  <si>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</si>
  <si>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</si>
  <si>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</si>
  <si>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</si>
  <si>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</si>
  <si>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</si>
  <si>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</si>
  <si>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</si>
  <si>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</si>
  <si>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</si>
  <si>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</si>
  <si>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</si>
  <si>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</si>
  <si>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</si>
  <si>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</si>
  <si>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</si>
  <si>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</si>
  <si>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</si>
  <si>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</si>
  <si>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</si>
  <si>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</si>
  <si>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</si>
  <si>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</si>
  <si>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</si>
  <si>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</si>
  <si>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</si>
  <si>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</si>
  <si>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</si>
  <si>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</si>
  <si>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</si>
  <si>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</si>
  <si>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</si>
  <si>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</si>
  <si>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</si>
  <si>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</si>
  <si>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</si>
  <si>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</si>
  <si>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</si>
  <si>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</si>
  <si>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</si>
  <si>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</si>
  <si>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</si>
  <si>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</si>
  <si>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</si>
  <si>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</si>
  <si>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</si>
  <si>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</si>
  <si>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</si>
  <si>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</si>
  <si>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</si>
  <si>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</si>
  <si>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</si>
  <si>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</si>
  <si>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</si>
  <si>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</si>
  <si>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</si>
  <si>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</si>
  <si>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</si>
  <si>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</si>
  <si>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</si>
  <si>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</si>
  <si>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</si>
  <si>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</si>
  <si>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</si>
  <si>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</si>
  <si>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</si>
  <si>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</si>
  <si>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</si>
  <si>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</si>
  <si>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</si>
  <si>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</si>
  <si>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</si>
  <si>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</si>
  <si>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</si>
  <si>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</si>
  <si>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</si>
  <si>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</si>
  <si>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</si>
  <si>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</si>
  <si>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</si>
  <si>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</si>
  <si>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</si>
  <si>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</si>
  <si>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</si>
  <si>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</si>
  <si>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</si>
  <si>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</si>
  <si>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</si>
  <si>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</si>
  <si>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</si>
  <si>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</si>
  <si>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</si>
  <si>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</si>
  <si>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</si>
  <si>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</si>
  <si>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</si>
  <si>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</si>
  <si>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</si>
  <si>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</si>
  <si>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</si>
  <si>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</si>
  <si>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</si>
  <si>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</si>
  <si>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</si>
  <si>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</si>
  <si>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</si>
  <si>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</si>
  <si>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</si>
  <si>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</si>
  <si>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</si>
  <si>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</si>
  <si>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</si>
  <si>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</si>
  <si>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</si>
  <si>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</si>
  <si>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</si>
  <si>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</si>
  <si>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</si>
  <si>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</si>
  <si>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</si>
  <si>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</si>
  <si>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</si>
  <si>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</si>
  <si>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</si>
  <si>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</si>
  <si>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</si>
  <si>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</si>
  <si>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</si>
  <si>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</si>
  <si>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</si>
  <si>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</si>
  <si>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</si>
  <si>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</si>
  <si>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</si>
  <si>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</si>
  <si>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</si>
  <si>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</si>
  <si>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</si>
  <si>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</si>
  <si>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</si>
  <si>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</si>
  <si>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</si>
  <si>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</si>
  <si>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</si>
  <si>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</si>
  <si>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</si>
  <si>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</si>
  <si>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</si>
  <si>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</si>
  <si>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</si>
  <si>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</si>
  <si>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</si>
  <si>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</si>
  <si>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</si>
  <si>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</si>
  <si>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</si>
  <si>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</si>
  <si>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</si>
  <si>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</si>
  <si>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</si>
  <si>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</si>
  <si>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</si>
  <si>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</si>
  <si>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</si>
  <si>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</si>
  <si>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</si>
  <si>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</si>
  <si>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</si>
  <si>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</si>
  <si>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</si>
  <si>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</si>
  <si>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</si>
  <si>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</si>
  <si>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</si>
  <si>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</si>
  <si>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</si>
  <si>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</si>
  <si>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</si>
  <si>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</si>
  <si>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</si>
  <si>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</si>
  <si>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</si>
  <si>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</si>
  <si>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</si>
  <si>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</si>
  <si>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</si>
  <si>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</si>
  <si>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</si>
  <si>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</si>
  <si>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</si>
  <si>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</si>
  <si>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</si>
  <si>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</si>
  <si>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</si>
  <si>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</si>
  <si>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</si>
  <si>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</si>
  <si>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</si>
  <si>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</si>
  <si>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</si>
  <si>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</si>
  <si>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</si>
  <si>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</si>
  <si>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</si>
  <si>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</si>
  <si>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</si>
  <si>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</si>
  <si>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</si>
  <si>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</si>
  <si>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</si>
  <si>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</si>
  <si>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</si>
  <si>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</si>
  <si>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</si>
  <si>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</si>
  <si>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</si>
  <si>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</si>
  <si>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</si>
  <si>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</si>
  <si>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</si>
  <si>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</si>
  <si>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</si>
  <si>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</si>
  <si>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</si>
  <si>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</si>
  <si>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</si>
  <si>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</si>
  <si>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</si>
  <si>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</si>
  <si>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</si>
  <si>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</si>
  <si>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</si>
  <si>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</si>
  <si>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</si>
  <si>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</si>
  <si>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</si>
  <si>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</si>
  <si>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</si>
  <si>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</si>
  <si>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</si>
  <si>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</si>
  <si>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</si>
  <si>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</si>
  <si>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</si>
  <si>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</si>
  <si>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</si>
  <si>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</si>
  <si>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</si>
  <si>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</si>
  <si>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</si>
  <si>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</si>
  <si>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</si>
  <si>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</si>
  <si>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</si>
  <si>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</si>
  <si>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</si>
  <si>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</si>
  <si>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</si>
  <si>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</si>
  <si>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</si>
  <si>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</si>
  <si>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</si>
  <si>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</si>
  <si>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</si>
  <si>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</si>
  <si>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</si>
  <si>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</si>
  <si>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</si>
  <si>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</si>
  <si>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</si>
  <si>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</si>
  <si>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</si>
  <si>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</si>
  <si>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</si>
  <si>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</si>
  <si>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</si>
  <si>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</si>
  <si>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</si>
  <si>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</si>
  <si>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</si>
  <si>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</si>
  <si>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</si>
  <si>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</si>
  <si>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</si>
  <si>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</si>
  <si>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</si>
  <si>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</si>
  <si>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</si>
  <si>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</si>
  <si>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</si>
  <si>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</si>
  <si>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</si>
  <si>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</si>
  <si>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</si>
  <si>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</si>
  <si>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</si>
  <si>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</si>
  <si>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</si>
  <si>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</si>
  <si>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</si>
  <si>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</si>
  <si>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</si>
  <si>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</si>
  <si>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</si>
  <si>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</si>
  <si>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</si>
  <si>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</si>
  <si>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</si>
  <si>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</si>
  <si>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</si>
  <si>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</si>
  <si>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</si>
  <si>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</si>
  <si>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</si>
  <si>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</si>
  <si>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</si>
  <si>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</si>
  <si>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</si>
  <si>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</si>
  <si>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</si>
  <si>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</si>
  <si>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</si>
  <si>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</si>
  <si>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</si>
  <si>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</si>
  <si>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</si>
  <si>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</si>
  <si>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</si>
  <si>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</si>
  <si>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</si>
  <si>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</si>
  <si>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</si>
  <si>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</si>
  <si>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</si>
  <si>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</si>
  <si>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</si>
  <si>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</si>
  <si>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</si>
  <si>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</si>
  <si>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</si>
  <si>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</si>
  <si>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</si>
  <si>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</si>
  <si>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</si>
  <si>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</si>
  <si>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</si>
  <si>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</si>
  <si>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</si>
  <si>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</si>
  <si>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</si>
  <si>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</si>
  <si>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</si>
  <si>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</si>
  <si>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</si>
  <si>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</si>
  <si>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</si>
  <si>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</si>
  <si>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</si>
  <si>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</si>
  <si>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</si>
  <si>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</si>
  <si>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</si>
  <si>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</si>
  <si>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</si>
  <si>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</si>
  <si>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</si>
  <si>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</si>
  <si>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</si>
  <si>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</si>
  <si>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</si>
  <si>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</si>
  <si>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</si>
  <si>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</si>
  <si>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</si>
  <si>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</si>
  <si>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</si>
  <si>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</si>
  <si>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</si>
  <si>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</si>
  <si>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</si>
  <si>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</si>
  <si>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</si>
  <si>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</si>
  <si>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</si>
  <si>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</si>
  <si>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</si>
  <si>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</si>
  <si>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</si>
  <si>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</si>
  <si>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</si>
  <si>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</si>
  <si>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</si>
  <si>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</si>
  <si>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</si>
  <si>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</si>
  <si>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</si>
  <si>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</si>
  <si>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</si>
  <si>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</si>
  <si>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</si>
  <si>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</si>
  <si>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</si>
  <si>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</si>
  <si>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</si>
  <si>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</si>
  <si>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</si>
  <si>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</si>
  <si>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</si>
  <si>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</si>
  <si>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</si>
  <si>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</si>
  <si>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</si>
  <si>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</si>
  <si>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</si>
  <si>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</si>
  <si>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</si>
  <si>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</si>
  <si>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</si>
  <si>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</si>
  <si>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</si>
  <si>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</si>
  <si>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</si>
  <si>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</si>
  <si>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</si>
  <si>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</si>
  <si>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</si>
  <si>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</si>
  <si>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</si>
  <si>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</si>
  <si>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</si>
  <si>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</si>
  <si>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</si>
  <si>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</si>
  <si>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</si>
  <si>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</si>
  <si>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</si>
  <si>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</si>
  <si>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</si>
  <si>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</si>
  <si>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</si>
  <si>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</si>
  <si>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</si>
  <si>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</si>
  <si>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</si>
  <si>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</si>
  <si>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</si>
  <si>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</si>
  <si>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</si>
  <si>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</si>
  <si>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</si>
  <si>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</si>
  <si>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</si>
  <si>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</si>
  <si>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</si>
  <si>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</si>
  <si>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</si>
  <si>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</si>
  <si>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</si>
  <si>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</si>
  <si>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</si>
  <si>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</si>
  <si>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</si>
  <si>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</si>
  <si>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</si>
  <si>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</si>
  <si>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</si>
  <si>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</si>
  <si>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</si>
  <si>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</si>
  <si>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</si>
  <si>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</si>
  <si>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</si>
  <si>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</si>
  <si>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</si>
  <si>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</si>
  <si>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</si>
  <si>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</si>
  <si>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</si>
  <si>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</si>
  <si>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</si>
  <si>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</si>
  <si>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</si>
  <si>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</si>
  <si>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</si>
  <si>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</si>
  <si>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</si>
  <si>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</si>
  <si>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</si>
  <si>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</si>
  <si>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</si>
  <si>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</si>
  <si>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</si>
  <si>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</si>
  <si>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</si>
  <si>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</si>
  <si>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</si>
  <si>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</si>
  <si>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</si>
  <si>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</si>
  <si>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</si>
  <si>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</si>
  <si>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</si>
  <si>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</si>
  <si>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</si>
  <si>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</si>
  <si>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</si>
  <si>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</si>
  <si>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</si>
  <si>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</si>
  <si>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</si>
  <si>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</si>
  <si>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</si>
  <si>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</si>
  <si>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</si>
  <si>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</si>
  <si>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</si>
  <si>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</si>
  <si>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</si>
  <si>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</si>
  <si>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</si>
  <si>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</si>
  <si>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</si>
  <si>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</si>
  <si>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</si>
  <si>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</si>
  <si>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</si>
  <si>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</si>
  <si>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</si>
  <si>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</si>
  <si>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</si>
  <si>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</si>
  <si>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</si>
  <si>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</si>
  <si>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</si>
  <si>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</si>
  <si>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</si>
  <si>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</si>
  <si>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</si>
  <si>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</si>
  <si>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</si>
  <si>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</si>
  <si>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</si>
  <si>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</si>
  <si>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</si>
  <si>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</si>
  <si>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</si>
  <si>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</si>
  <si>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</si>
  <si>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</si>
  <si>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</si>
  <si>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</si>
  <si>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</si>
  <si>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</si>
  <si>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</si>
  <si>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</si>
  <si>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</si>
  <si>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</si>
  <si>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</si>
  <si>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</si>
  <si>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</si>
  <si>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</si>
  <si>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</si>
  <si>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</si>
  <si>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</si>
  <si>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</si>
  <si>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</si>
  <si>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</si>
  <si>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</si>
  <si>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</si>
  <si>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</si>
  <si>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</si>
  <si>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</si>
  <si>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</si>
  <si>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</si>
  <si>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</si>
  <si>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</si>
  <si>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</si>
  <si>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</si>
  <si>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</si>
  <si>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</si>
  <si>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</si>
  <si>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</si>
  <si>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</si>
  <si>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</si>
  <si>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</si>
  <si>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</si>
  <si>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</si>
  <si>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</si>
  <si>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</si>
  <si>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</si>
  <si>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</si>
  <si>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</si>
  <si>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</si>
  <si>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</si>
  <si>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</si>
  <si>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</si>
  <si>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</si>
  <si>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</si>
  <si>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</si>
  <si>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</si>
  <si>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</si>
  <si>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</si>
  <si>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</si>
  <si>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</si>
  <si>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</si>
  <si>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</si>
  <si>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</si>
  <si>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</si>
  <si>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</si>
  <si>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</si>
  <si>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</si>
  <si>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</si>
  <si>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</si>
  <si>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</si>
  <si>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</si>
  <si>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</si>
  <si>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</si>
  <si>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</si>
  <si>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</si>
  <si>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</si>
  <si>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</si>
  <si>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</si>
  <si>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</si>
  <si>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</si>
  <si>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</si>
  <si>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</si>
  <si>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</si>
  <si>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</si>
  <si>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</si>
  <si>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</si>
  <si>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</si>
  <si>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</si>
  <si>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</si>
  <si>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</si>
  <si>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</si>
  <si>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</si>
  <si>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</si>
  <si>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</si>
  <si>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</si>
  <si>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</si>
  <si>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</si>
  <si>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</si>
  <si>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</si>
  <si>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</si>
  <si>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</si>
  <si>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</si>
  <si>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</si>
  <si>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</si>
  <si>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</si>
  <si>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</si>
  <si>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</si>
  <si>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</si>
  <si>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</si>
  <si>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</si>
  <si>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</si>
  <si>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</si>
  <si>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</si>
  <si>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</si>
  <si>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</si>
  <si>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</si>
  <si>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</si>
  <si>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</si>
  <si>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</si>
  <si>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</si>
  <si>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</si>
  <si>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</si>
  <si>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</si>
  <si>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</si>
  <si>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</si>
  <si>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</si>
  <si>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</si>
  <si>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</si>
  <si>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</si>
  <si>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</si>
  <si>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</si>
  <si>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</si>
  <si>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</si>
  <si>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</si>
  <si>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</si>
  <si>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</si>
  <si>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</si>
  <si>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</si>
  <si>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</si>
  <si>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</si>
  <si>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</si>
  <si>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</si>
  <si>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</si>
  <si>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</si>
  <si>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</si>
  <si>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</si>
  <si>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</si>
  <si>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</si>
  <si>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</si>
  <si>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</si>
  <si>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</si>
  <si>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</si>
  <si>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</si>
  <si>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</si>
  <si>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</si>
  <si>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</si>
  <si>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</si>
  <si>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</si>
  <si>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</si>
  <si>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</si>
  <si>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</si>
  <si>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</si>
  <si>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</si>
  <si>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</si>
  <si>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</si>
  <si>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</si>
  <si>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</si>
  <si>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</si>
  <si>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</si>
  <si>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</si>
  <si>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</si>
  <si>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</si>
  <si>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</si>
  <si>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</si>
  <si>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</si>
  <si>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</si>
  <si>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</si>
  <si>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</si>
  <si>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</si>
  <si>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</si>
  <si>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</si>
  <si>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</si>
  <si>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</si>
  <si>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</si>
  <si>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</si>
  <si>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</si>
  <si>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</si>
  <si>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</si>
  <si>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</si>
  <si>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</si>
  <si>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</si>
  <si>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</si>
  <si>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</si>
  <si>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</si>
  <si>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</si>
  <si>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</si>
  <si>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</si>
  <si>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</si>
  <si>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</si>
  <si>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</si>
  <si>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</si>
  <si>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</si>
  <si>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</si>
  <si>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</si>
  <si>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</si>
  <si>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</si>
  <si>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</si>
  <si>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</si>
  <si>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</si>
  <si>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</si>
  <si>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</si>
  <si>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</si>
  <si>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</si>
  <si>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</si>
  <si>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</si>
  <si>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</si>
  <si>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</si>
  <si>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</si>
  <si>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</si>
  <si>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</si>
  <si>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</si>
  <si>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</si>
  <si>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</si>
  <si>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</si>
  <si>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</si>
  <si>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</si>
  <si>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</si>
  <si>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</si>
  <si>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</si>
  <si>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</si>
  <si>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</si>
  <si>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</si>
  <si>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</si>
  <si>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</si>
  <si>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</si>
  <si>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</si>
  <si>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</si>
  <si>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</si>
  <si>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</si>
  <si>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</si>
  <si>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</si>
  <si>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</si>
  <si>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</si>
  <si>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</si>
  <si>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</si>
  <si>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</si>
  <si>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</si>
  <si>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</si>
  <si>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</si>
  <si>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</si>
  <si>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</si>
  <si>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</si>
  <si>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</si>
  <si>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</si>
  <si>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</si>
  <si>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</si>
  <si>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</si>
  <si>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</si>
  <si>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</si>
  <si>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</si>
  <si>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</si>
  <si>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</si>
  <si>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</si>
  <si>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</si>
  <si>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</si>
  <si>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</si>
  <si>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</si>
  <si>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</si>
  <si>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</si>
  <si>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</si>
  <si>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</si>
  <si>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</si>
  <si>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</si>
  <si>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</si>
  <si>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</si>
  <si>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</si>
  <si>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</si>
  <si>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</si>
  <si>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</si>
  <si>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</si>
  <si>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</si>
  <si>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</si>
  <si>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</si>
  <si>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</si>
  <si>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</si>
  <si>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</si>
  <si>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</si>
  <si>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</si>
  <si>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</si>
  <si>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</si>
  <si>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</si>
  <si>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</si>
  <si>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</si>
  <si>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</si>
  <si>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</si>
  <si>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</si>
  <si>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</si>
  <si>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</si>
  <si>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</si>
  <si>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</si>
  <si>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</si>
  <si>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</si>
  <si>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</si>
  <si>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</si>
  <si>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</si>
  <si>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</si>
  <si>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</si>
  <si>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</si>
  <si>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</si>
  <si>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</si>
  <si>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</si>
  <si>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</si>
  <si>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</si>
  <si>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</si>
  <si>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</si>
  <si>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</si>
  <si>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</si>
  <si>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</si>
  <si>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</si>
  <si>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</si>
  <si>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</si>
  <si>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</si>
  <si>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</si>
  <si>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</si>
  <si>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</si>
  <si>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</si>
  <si>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</si>
  <si>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</si>
  <si>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</si>
  <si>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</si>
  <si>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</si>
  <si>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</si>
  <si>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</si>
  <si>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</si>
  <si>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</si>
  <si>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</si>
  <si>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</si>
  <si>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</si>
  <si>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</si>
  <si>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</si>
  <si>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</si>
  <si>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</si>
  <si>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</si>
  <si>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</si>
  <si>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</si>
  <si>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</si>
  <si>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</si>
  <si>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</si>
  <si>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</si>
  <si>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</si>
  <si>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</si>
  <si>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</si>
  <si>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</si>
  <si>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</si>
  <si>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</si>
  <si>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</si>
  <si>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</si>
  <si>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</si>
  <si>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</si>
  <si>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</si>
  <si>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</si>
  <si>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</si>
  <si>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</si>
  <si>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</si>
  <si>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</si>
  <si>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</si>
  <si>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</si>
  <si>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</si>
  <si>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</si>
  <si>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</si>
  <si>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</si>
  <si>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</si>
  <si>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</si>
  <si>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</si>
  <si>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</si>
  <si>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</si>
  <si>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</si>
  <si>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</si>
  <si>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</si>
  <si>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</si>
  <si>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</si>
  <si>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</si>
  <si>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</si>
  <si>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</si>
  <si>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</si>
  <si>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</si>
  <si>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</si>
  <si>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</si>
  <si>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</si>
  <si>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</si>
  <si>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</si>
  <si>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</si>
  <si>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</si>
  <si>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</si>
  <si>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</si>
  <si>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</si>
  <si>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</si>
  <si>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</si>
  <si>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</si>
  <si>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</si>
  <si>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</si>
  <si>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</si>
  <si>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</si>
  <si>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</si>
  <si>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</si>
  <si>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</si>
  <si>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</si>
  <si>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</si>
  <si>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</si>
  <si>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</si>
  <si>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</si>
  <si>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</si>
  <si>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</si>
  <si>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</si>
  <si>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</si>
  <si>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</si>
  <si>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</si>
  <si>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</si>
  <si>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</si>
  <si>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</si>
  <si>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</si>
  <si>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</si>
  <si>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</si>
  <si>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</si>
  <si>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</si>
  <si>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</si>
  <si>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</si>
  <si>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</si>
  <si>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</si>
  <si>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</si>
  <si>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</si>
  <si>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</si>
  <si>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</si>
  <si>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</si>
  <si>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</si>
  <si>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</si>
  <si>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</si>
  <si>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</si>
  <si>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</si>
  <si>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</si>
  <si>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</si>
  <si>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</si>
  <si>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</si>
  <si>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</si>
  <si>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</si>
  <si>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</si>
  <si>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</si>
  <si>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</si>
  <si>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</si>
  <si>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</si>
  <si>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</si>
  <si>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</si>
  <si>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</si>
  <si>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</si>
  <si>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</si>
  <si>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</si>
  <si>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</si>
  <si>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</si>
  <si>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</si>
  <si>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</si>
  <si>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</si>
  <si>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</si>
  <si>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</si>
  <si>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</si>
  <si>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</si>
  <si>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</si>
  <si>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</si>
  <si>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</si>
  <si>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</si>
  <si>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</si>
  <si>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</si>
  <si>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</si>
  <si>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</si>
  <si>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</si>
  <si>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</si>
  <si>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</si>
  <si>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</si>
  <si>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</si>
  <si>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</si>
  <si>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</si>
  <si>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</si>
  <si>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</si>
  <si>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</si>
  <si>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</si>
  <si>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</si>
  <si>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</si>
  <si>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</si>
  <si>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</si>
  <si>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</si>
  <si>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</si>
  <si>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</si>
  <si>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</si>
  <si>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</si>
  <si>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</si>
  <si>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</si>
  <si>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</si>
  <si>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</si>
  <si>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</si>
  <si>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</si>
  <si>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</si>
  <si>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</si>
  <si>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</si>
  <si>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</si>
  <si>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</si>
  <si>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</si>
  <si>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</si>
  <si>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</si>
  <si>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</si>
  <si>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</si>
  <si>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</si>
  <si>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</si>
  <si>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</si>
  <si>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</si>
  <si>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</si>
  <si>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</si>
  <si>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</si>
  <si>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</si>
  <si>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</si>
  <si>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</si>
  <si>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</si>
  <si>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</si>
  <si>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</si>
  <si>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</si>
  <si>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</si>
  <si>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</si>
  <si>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</si>
  <si>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</si>
  <si>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</si>
  <si>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</si>
  <si>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</si>
  <si>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</si>
  <si>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</si>
  <si>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</si>
  <si>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</si>
  <si>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</si>
  <si>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</si>
  <si>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</si>
  <si>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</si>
  <si>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</si>
  <si>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</si>
  <si>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</si>
  <si>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</si>
  <si>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</si>
  <si>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</si>
  <si>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</si>
  <si>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</si>
  <si>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</si>
  <si>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</si>
  <si>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</si>
  <si>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</si>
  <si>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</si>
  <si>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</si>
  <si>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</si>
  <si>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</si>
  <si>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</si>
  <si>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</si>
  <si>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</si>
  <si>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</si>
  <si>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</si>
  <si>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</si>
  <si>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</si>
  <si>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</si>
  <si>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</si>
  <si>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</si>
  <si>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</si>
  <si>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</si>
  <si>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</si>
  <si>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</si>
  <si>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</si>
  <si>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</si>
  <si>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</si>
  <si>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</si>
  <si>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</si>
  <si>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</si>
  <si>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</si>
  <si>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</si>
  <si>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</si>
  <si>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</si>
  <si>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</si>
  <si>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</si>
  <si>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</si>
  <si>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</si>
  <si>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</si>
  <si>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</si>
  <si>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</si>
  <si>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</si>
  <si>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</si>
  <si>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</si>
  <si>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</si>
  <si>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</si>
  <si>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</si>
  <si>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</si>
  <si>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</si>
  <si>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</si>
  <si>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</si>
  <si>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</si>
  <si>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</si>
  <si>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</si>
  <si>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</si>
  <si>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</si>
  <si>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</si>
  <si>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</si>
  <si>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</si>
  <si>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</si>
  <si>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</si>
  <si>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</si>
  <si>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</si>
  <si>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</si>
  <si>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</si>
  <si>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</si>
  <si>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</si>
  <si>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</si>
  <si>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</si>
  <si>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</si>
  <si>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</si>
  <si>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</si>
  <si>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</si>
  <si>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</si>
  <si>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</si>
  <si>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</si>
  <si>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</si>
  <si>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</si>
  <si>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</si>
  <si>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</si>
  <si>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</si>
  <si>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</si>
  <si>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</si>
  <si>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</si>
  <si>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</si>
  <si>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</si>
  <si>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</si>
  <si>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</si>
  <si>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</si>
  <si>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</si>
  <si>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</si>
  <si>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</si>
  <si>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</si>
  <si>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</si>
  <si>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</si>
  <si>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</si>
  <si>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</si>
  <si>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</si>
  <si>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</si>
  <si>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</si>
  <si>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</si>
  <si>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</si>
  <si>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</si>
  <si>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</si>
  <si>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</si>
  <si>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</si>
  <si>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</si>
  <si>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</si>
  <si>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</si>
  <si>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</si>
  <si>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</si>
  <si>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</si>
  <si>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</si>
  <si>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</si>
  <si>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</si>
  <si>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</si>
  <si>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</si>
  <si>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</si>
  <si>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</si>
  <si>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</si>
  <si>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</si>
  <si>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</si>
  <si>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</si>
  <si>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</si>
  <si>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</si>
  <si>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</si>
  <si>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</si>
  <si>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</si>
  <si>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</si>
  <si>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</si>
  <si>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</si>
  <si>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</si>
  <si>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</si>
  <si>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</si>
  <si>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</si>
  <si>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</si>
  <si>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</si>
  <si>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</si>
  <si>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</si>
  <si>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</si>
  <si>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</si>
  <si>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</si>
  <si>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</si>
  <si>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</si>
  <si>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</si>
  <si>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</si>
  <si>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</si>
  <si>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</si>
  <si>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</si>
  <si>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</si>
  <si>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</si>
  <si>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</si>
  <si>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</si>
  <si>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</si>
  <si>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</si>
  <si>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</si>
  <si>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</si>
  <si>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</si>
  <si>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</si>
  <si>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</si>
  <si>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</si>
  <si>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</si>
  <si>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</si>
  <si>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</si>
  <si>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</si>
  <si>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</si>
  <si>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</si>
  <si>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</si>
  <si>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</si>
  <si>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</si>
  <si>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</si>
  <si>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</si>
  <si>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</si>
  <si>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</si>
  <si>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</si>
  <si>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</si>
  <si>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</si>
  <si>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</si>
  <si>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</si>
  <si>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</si>
  <si>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</si>
  <si>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</si>
  <si>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</si>
  <si>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</si>
  <si>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</si>
  <si>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</si>
  <si>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</si>
  <si>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</si>
  <si>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</si>
  <si>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</si>
  <si>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</si>
  <si>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</si>
  <si>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</si>
  <si>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</si>
  <si>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</si>
  <si>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</si>
  <si>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</si>
  <si>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</si>
  <si>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</si>
  <si>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</si>
  <si>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</si>
  <si>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</si>
  <si>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</si>
  <si>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</si>
  <si>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</si>
  <si>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</si>
  <si>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</si>
  <si>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</si>
  <si>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</si>
  <si>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</si>
  <si>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</si>
  <si>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</si>
  <si>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</si>
  <si>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</si>
  <si>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</si>
  <si>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</si>
  <si>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</si>
  <si>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</si>
  <si>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</si>
  <si>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</si>
  <si>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</si>
  <si>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</si>
  <si>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</si>
  <si>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</si>
  <si>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</si>
  <si>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</si>
  <si>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</si>
  <si>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</si>
  <si>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</si>
  <si>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</si>
  <si>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</si>
  <si>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</si>
  <si>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</si>
  <si>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</si>
  <si>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</si>
  <si>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</si>
  <si>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</si>
  <si>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</si>
  <si>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</si>
  <si>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</si>
  <si>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</si>
  <si>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</si>
  <si>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</si>
  <si>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</si>
  <si>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</si>
  <si>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</si>
  <si>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</si>
  <si>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</si>
  <si>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</si>
  <si>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</si>
  <si>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</si>
  <si>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</si>
  <si>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</si>
  <si>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</si>
  <si>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</si>
  <si>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</si>
  <si>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</si>
  <si>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</si>
  <si>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</si>
  <si>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</si>
  <si>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</si>
  <si>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</si>
  <si>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</si>
  <si>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</si>
  <si>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</si>
  <si>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</si>
  <si>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</si>
  <si>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</si>
  <si>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</si>
  <si>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</si>
  <si>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</si>
  <si>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</si>
  <si>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</si>
  <si>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</si>
  <si>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</si>
  <si>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</si>
  <si>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</si>
  <si>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</si>
  <si>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</si>
  <si>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</si>
  <si>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</si>
  <si>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</si>
  <si>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</si>
  <si>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</si>
  <si>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</si>
  <si>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</si>
  <si>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</si>
  <si>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</si>
  <si>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</si>
  <si>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</si>
  <si>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</si>
  <si>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</si>
  <si>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</si>
  <si>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</si>
  <si>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</si>
  <si>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</si>
  <si>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</si>
  <si>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</si>
  <si>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</si>
  <si>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</si>
  <si>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</si>
  <si>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</si>
  <si>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</si>
  <si>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</si>
  <si>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</si>
  <si>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</si>
  <si>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</si>
  <si>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</si>
  <si>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</si>
  <si>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</si>
  <si>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</si>
  <si>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</si>
  <si>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</si>
  <si>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</si>
  <si>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</si>
  <si>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</si>
  <si>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</si>
  <si>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</si>
  <si>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</si>
  <si>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</si>
  <si>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</si>
  <si>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</si>
  <si>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</si>
  <si>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</si>
  <si>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</si>
  <si>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</si>
  <si>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</si>
  <si>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</si>
  <si>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</si>
  <si>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</si>
  <si>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</si>
  <si>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</si>
  <si>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</si>
  <si>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</si>
  <si>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</si>
  <si>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</si>
  <si>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</si>
  <si>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</si>
  <si>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</si>
  <si>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</si>
  <si>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</si>
  <si>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</si>
  <si>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</si>
  <si>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</si>
  <si>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</si>
  <si>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</si>
  <si>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</si>
  <si>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</si>
  <si>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</si>
  <si>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</si>
  <si>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</si>
  <si>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</si>
  <si>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</si>
  <si>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</si>
  <si>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</si>
  <si>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</si>
  <si>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</si>
  <si>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</si>
  <si>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</si>
  <si>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</si>
  <si>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</si>
  <si>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</si>
  <si>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</si>
  <si>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</si>
  <si>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</si>
  <si>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</si>
  <si>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</si>
  <si>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</si>
  <si>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</si>
  <si>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</si>
  <si>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</si>
  <si>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</si>
  <si>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</si>
  <si>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</si>
  <si>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</si>
  <si>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</si>
  <si>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</si>
  <si>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</si>
  <si>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</si>
  <si>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</si>
  <si>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</si>
  <si>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</si>
  <si>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</si>
  <si>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</si>
  <si>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</si>
  <si>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</si>
  <si>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</si>
  <si>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</si>
  <si>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</si>
  <si>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</si>
  <si>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</si>
  <si>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</si>
  <si>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</si>
  <si>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</si>
  <si>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</si>
  <si>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</si>
  <si>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</si>
  <si>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</si>
  <si>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</si>
  <si>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</si>
  <si>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</si>
  <si>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</si>
  <si>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</si>
  <si>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</si>
  <si>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</si>
  <si>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</si>
  <si>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</si>
  <si>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</si>
  <si>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</si>
  <si>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</si>
  <si>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</si>
  <si>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</si>
  <si>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</si>
  <si>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</si>
  <si>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</si>
  <si>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</si>
  <si>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</si>
  <si>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</si>
  <si>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</si>
  <si>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</si>
  <si>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</si>
  <si>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</si>
  <si>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</si>
  <si>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</si>
  <si>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</si>
  <si>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</si>
  <si>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</si>
  <si>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</si>
  <si>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</si>
  <si>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</si>
  <si>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</si>
  <si>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</si>
  <si>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</si>
  <si>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</si>
  <si>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</si>
  <si>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</si>
  <si>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</si>
  <si>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</si>
  <si>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</si>
  <si>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</si>
  <si>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</si>
  <si>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</si>
  <si>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</si>
  <si>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</si>
  <si>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</si>
  <si>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</si>
  <si>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</si>
  <si>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</si>
  <si>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</si>
  <si>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</si>
  <si>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</si>
  <si>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</si>
  <si>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</si>
  <si>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</si>
  <si>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</si>
  <si>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</si>
  <si>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</si>
  <si>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</si>
  <si>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</si>
  <si>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</si>
  <si>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</si>
  <si>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</si>
  <si>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</si>
  <si>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</si>
  <si>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</si>
  <si>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</si>
  <si>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</si>
  <si>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</si>
  <si>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</si>
  <si>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</si>
  <si>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</si>
  <si>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</si>
  <si>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</si>
  <si>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</si>
  <si>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</si>
  <si>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</si>
  <si>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</si>
  <si>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</si>
  <si>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</si>
  <si>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</si>
  <si>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</si>
  <si>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</si>
  <si>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</si>
  <si>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</si>
  <si>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</si>
  <si>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</si>
  <si>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</si>
  <si>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</si>
  <si>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</si>
  <si>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</si>
  <si>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</si>
  <si>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</si>
  <si>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</si>
  <si>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</si>
  <si>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</si>
  <si>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</si>
  <si>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</si>
  <si>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</si>
  <si>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</si>
  <si>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</si>
  <si>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</si>
  <si>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</si>
  <si>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</si>
  <si>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</si>
  <si>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</si>
  <si>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</si>
  <si>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</si>
  <si>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</si>
  <si>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</si>
  <si>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</si>
  <si>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</si>
  <si>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</si>
  <si>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</si>
  <si>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</si>
  <si>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</si>
  <si>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</si>
  <si>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</si>
  <si>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</si>
  <si>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</si>
  <si>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</si>
  <si>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</si>
  <si>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</si>
  <si>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</si>
  <si>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</si>
  <si>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</si>
  <si>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</si>
  <si>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</si>
  <si>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</si>
  <si>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</si>
  <si>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</si>
  <si>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</si>
  <si>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</si>
  <si>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</si>
  <si>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</si>
  <si>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</si>
  <si>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</si>
  <si>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</si>
  <si>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</si>
  <si>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</si>
  <si>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</si>
  <si>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</si>
  <si>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</si>
  <si>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</si>
  <si>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</si>
  <si>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</si>
  <si>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</si>
  <si>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</si>
  <si>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</si>
  <si>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</si>
  <si>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</si>
  <si>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</si>
  <si>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</si>
  <si>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</si>
  <si>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</si>
  <si>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</si>
  <si>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</si>
  <si>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</si>
  <si>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</si>
  <si>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</si>
  <si>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</si>
  <si>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</si>
  <si>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</si>
  <si>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</si>
  <si>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</si>
  <si>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</si>
  <si>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</si>
  <si>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</si>
  <si>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</si>
  <si>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</si>
  <si>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</si>
  <si>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</si>
  <si>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</si>
  <si>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</si>
  <si>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</si>
  <si>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</si>
  <si>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</si>
  <si>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</si>
  <si>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</si>
  <si>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</si>
  <si>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</si>
  <si>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</si>
  <si>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</si>
  <si>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</si>
  <si>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</si>
  <si>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</si>
  <si>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</si>
  <si>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</si>
  <si>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</si>
  <si>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</si>
  <si>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</si>
  <si>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</si>
  <si>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</si>
  <si>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</si>
  <si>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</si>
  <si>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</si>
  <si>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</si>
  <si>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</si>
  <si>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</si>
  <si>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</si>
  <si>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</si>
  <si>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</si>
  <si>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</si>
  <si>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</si>
  <si>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</si>
  <si>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</si>
  <si>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</si>
  <si>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</si>
  <si>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</si>
  <si>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</si>
  <si>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</si>
  <si>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</si>
  <si>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</si>
  <si>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</si>
  <si>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</si>
  <si>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</si>
  <si>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</si>
  <si>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</si>
  <si>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</si>
  <si>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</si>
  <si>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</si>
  <si>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</si>
  <si>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</si>
  <si>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</si>
  <si>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</si>
  <si>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</si>
  <si>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</si>
  <si>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</si>
  <si>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</si>
  <si>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</si>
  <si>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</si>
  <si>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</si>
  <si>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</si>
  <si>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</si>
  <si>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</si>
  <si>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</si>
  <si>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</si>
  <si>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</si>
  <si>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</si>
  <si>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</si>
  <si>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</si>
  <si>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</si>
  <si>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</si>
  <si>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</si>
  <si>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</si>
  <si>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</si>
  <si>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</si>
  <si>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</si>
  <si>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</si>
  <si>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</si>
  <si>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</si>
  <si>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</si>
  <si>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</si>
  <si>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</si>
  <si>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</si>
  <si>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</si>
  <si>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</si>
  <si>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</si>
  <si>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</si>
  <si>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</si>
  <si>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</si>
  <si>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</si>
  <si>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</si>
  <si>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</si>
  <si>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</si>
  <si>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</si>
  <si>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</si>
  <si>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</si>
  <si>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</si>
  <si>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</si>
  <si>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</si>
  <si>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</si>
  <si>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</si>
  <si>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</si>
  <si>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</si>
  <si>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</si>
  <si>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</si>
  <si>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</si>
  <si>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</si>
  <si>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</si>
  <si>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</si>
  <si>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</si>
  <si>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</si>
  <si>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</si>
  <si>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</si>
  <si>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</si>
  <si>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</si>
  <si>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</si>
  <si>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</si>
  <si>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</si>
  <si>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</si>
  <si>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</si>
  <si>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</si>
  <si>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</si>
  <si>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</si>
  <si>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</si>
  <si>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</si>
  <si>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</si>
  <si>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</si>
  <si>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</si>
  <si>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</si>
  <si>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</si>
  <si>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</si>
  <si>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</si>
  <si>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</si>
  <si>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</si>
  <si>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</si>
  <si>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</si>
  <si>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</si>
  <si>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</si>
  <si>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</si>
  <si>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</si>
  <si>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</si>
  <si>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</si>
  <si>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</si>
  <si>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</si>
  <si>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</si>
  <si>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</si>
  <si>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</si>
  <si>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</si>
  <si>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</si>
  <si>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</si>
  <si>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</si>
  <si>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</si>
  <si>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</si>
  <si>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</si>
  <si>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</si>
  <si>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</si>
  <si>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</si>
  <si>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</si>
  <si>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</si>
  <si>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</si>
  <si>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</si>
  <si>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</si>
  <si>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</si>
  <si>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</si>
  <si>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</si>
  <si>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</si>
  <si>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</si>
  <si>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</si>
  <si>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</si>
  <si>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</si>
  <si>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</si>
  <si>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</si>
  <si>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</si>
  <si>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</si>
  <si>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</si>
  <si>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</si>
  <si>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</si>
  <si>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</si>
  <si>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</si>
  <si>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</si>
  <si>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</si>
  <si>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</si>
  <si>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</si>
  <si>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</si>
  <si>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</si>
  <si>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</si>
  <si>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</si>
  <si>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</si>
  <si>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</si>
  <si>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</si>
  <si>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</si>
  <si>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</si>
  <si>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</si>
  <si>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</si>
  <si>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</si>
  <si>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</si>
  <si>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</si>
  <si>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</si>
  <si>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</si>
  <si>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</si>
  <si>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</si>
  <si>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</si>
  <si>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</si>
  <si>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</si>
  <si>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</si>
  <si>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</si>
  <si>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</si>
  <si>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</si>
  <si>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</si>
  <si>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</si>
  <si>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</si>
  <si>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</si>
  <si>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</si>
  <si>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</si>
  <si>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</si>
  <si>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</si>
  <si>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</si>
  <si>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</si>
  <si>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</si>
  <si>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</si>
  <si>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</si>
  <si>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</si>
  <si>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</si>
  <si>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</si>
  <si>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</si>
  <si>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</si>
  <si>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</si>
  <si>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</si>
  <si>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</si>
  <si>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</si>
  <si>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</si>
  <si>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</si>
  <si>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</si>
  <si>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</si>
  <si>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</si>
  <si>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</si>
  <si>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</si>
  <si>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</si>
  <si>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</si>
  <si>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</si>
  <si>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</si>
  <si>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</si>
  <si>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</si>
  <si>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</si>
  <si>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</si>
  <si>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</si>
  <si>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</si>
  <si>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</si>
  <si>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</si>
  <si>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</si>
  <si>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</si>
  <si>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</si>
  <si>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</si>
  <si>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</si>
  <si>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</si>
  <si>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</si>
  <si>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</si>
  <si>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</si>
  <si>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</si>
  <si>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</si>
  <si>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</si>
  <si>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</si>
  <si>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</si>
  <si>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</si>
  <si>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</si>
  <si>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</si>
  <si>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</si>
  <si>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</si>
  <si>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</si>
  <si>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</si>
  <si>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</si>
  <si>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</si>
  <si>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</si>
  <si>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</si>
  <si>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</si>
  <si>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</si>
  <si>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</si>
  <si>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</si>
  <si>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</si>
  <si>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</si>
  <si>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</si>
  <si>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</si>
  <si>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</si>
  <si>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</si>
  <si>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</si>
  <si>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</si>
  <si>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</si>
  <si>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</si>
  <si>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</si>
  <si>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</si>
  <si>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</si>
  <si>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</si>
  <si>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</si>
  <si>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</si>
  <si>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</si>
  <si>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</si>
  <si>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</si>
  <si>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</si>
  <si>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</si>
  <si>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</si>
  <si>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</si>
  <si>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</si>
  <si>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</si>
  <si>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</si>
  <si>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</si>
  <si>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</si>
  <si>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</si>
  <si>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</si>
  <si>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</si>
  <si>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</si>
  <si>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</si>
  <si>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</si>
  <si>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</si>
  <si>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</si>
  <si>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</si>
  <si>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</si>
  <si>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</si>
  <si>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</si>
  <si>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</si>
  <si>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</si>
  <si>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</si>
  <si>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</si>
  <si>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</si>
  <si>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</si>
  <si>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</si>
  <si>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</si>
  <si>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</si>
  <si>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</si>
  <si>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</si>
  <si>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</si>
  <si>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</si>
  <si>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</si>
  <si>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</si>
  <si>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</si>
  <si>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</si>
  <si>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</si>
  <si>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</si>
  <si>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</si>
  <si>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</si>
  <si>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</si>
  <si>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</si>
  <si>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</si>
  <si>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</si>
  <si>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</si>
  <si>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</si>
  <si>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</si>
  <si>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</si>
  <si>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</si>
  <si>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</si>
  <si>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</si>
  <si>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</si>
  <si>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</si>
  <si>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</si>
  <si>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</si>
  <si>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</si>
  <si>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</si>
  <si>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</si>
  <si>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</si>
  <si>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</si>
  <si>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</si>
  <si>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</si>
  <si>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</si>
  <si>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</si>
  <si>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</si>
  <si>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</si>
  <si>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</si>
  <si>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</si>
  <si>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</si>
  <si>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</si>
  <si>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</si>
  <si>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</si>
  <si>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</si>
  <si>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</si>
  <si>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</si>
  <si>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</si>
  <si>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</si>
  <si>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</si>
  <si>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</si>
  <si>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</si>
  <si>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</si>
  <si>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</si>
  <si>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</si>
  <si>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</si>
  <si>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</si>
  <si>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</si>
  <si>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</si>
  <si>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</si>
  <si>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</si>
  <si>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</si>
  <si>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</si>
  <si>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</si>
  <si>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</si>
  <si>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</si>
  <si>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</si>
  <si>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</si>
  <si>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</si>
  <si>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</si>
  <si>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</si>
  <si>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</si>
  <si>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</si>
  <si>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</si>
  <si>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</si>
  <si>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</si>
  <si>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</si>
  <si>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</si>
  <si>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</si>
  <si>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</si>
  <si>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</si>
  <si>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</si>
  <si>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</si>
  <si>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</si>
  <si>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</si>
  <si>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</si>
  <si>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</si>
  <si>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</si>
  <si>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</si>
  <si>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</si>
  <si>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</si>
  <si>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</si>
  <si>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</si>
  <si>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</si>
  <si>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</si>
  <si>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</si>
  <si>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</si>
  <si>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</si>
  <si>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</si>
  <si>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</si>
  <si>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</si>
  <si>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</si>
  <si>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</si>
  <si>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</si>
  <si>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</si>
  <si>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</si>
  <si>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</si>
  <si>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</si>
  <si>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</si>
  <si>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</si>
  <si>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</si>
  <si>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</si>
  <si>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</si>
  <si>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</si>
  <si>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</si>
  <si>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</si>
  <si>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</si>
  <si>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</si>
  <si>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</si>
  <si>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</si>
  <si>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</si>
  <si>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</si>
  <si>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</si>
  <si>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</si>
  <si>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</si>
  <si>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</si>
  <si>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</si>
  <si>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</si>
  <si>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</si>
  <si>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</si>
  <si>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</si>
  <si>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</si>
  <si>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</si>
  <si>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</si>
  <si>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</si>
  <si>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</si>
  <si>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</si>
  <si>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</si>
  <si>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</si>
  <si>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</si>
  <si>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</si>
  <si>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</si>
  <si>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</si>
  <si>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</si>
  <si>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</si>
  <si>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</si>
  <si>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</si>
  <si>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</si>
  <si>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</si>
  <si>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</si>
  <si>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</si>
  <si>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</si>
  <si>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</si>
  <si>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</si>
  <si>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</si>
  <si>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</si>
  <si>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</si>
  <si>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</si>
  <si>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</si>
  <si>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</si>
  <si>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</si>
  <si>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</si>
  <si>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</si>
  <si>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</si>
  <si>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</si>
  <si>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</si>
  <si>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</si>
  <si>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</si>
  <si>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</si>
  <si>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</si>
  <si>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</si>
  <si>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</si>
  <si>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</si>
  <si>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</si>
  <si>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</si>
  <si>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</si>
  <si>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</si>
  <si>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</si>
  <si>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</si>
  <si>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</si>
  <si>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</si>
  <si>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</si>
  <si>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</si>
  <si>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</si>
  <si>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</si>
  <si>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</si>
  <si>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</si>
  <si>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</si>
  <si>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</si>
  <si>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</si>
  <si>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</si>
  <si>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</si>
  <si>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</si>
  <si>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</si>
  <si>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</si>
  <si>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</si>
  <si>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</si>
  <si>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</si>
  <si>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</si>
  <si>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</si>
  <si>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</si>
  <si>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</si>
  <si>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</si>
  <si>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</si>
  <si>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</si>
  <si>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</si>
  <si>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</si>
  <si>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</si>
  <si>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</si>
  <si>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</si>
  <si>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</si>
  <si>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</si>
  <si>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</si>
  <si>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</si>
  <si>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</si>
  <si>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</si>
  <si>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</si>
  <si>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</si>
  <si>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</si>
  <si>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</si>
  <si>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</si>
  <si>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</si>
  <si>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</si>
  <si>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</si>
  <si>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</si>
  <si>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</si>
  <si>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</si>
  <si>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</si>
  <si>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</si>
  <si>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</si>
  <si>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</si>
  <si>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</si>
  <si>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</si>
  <si>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</si>
  <si>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</si>
  <si>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</si>
  <si>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</si>
  <si>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</si>
  <si>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</si>
  <si>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</si>
  <si>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</si>
  <si>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</si>
  <si>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</si>
  <si>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</si>
  <si>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</si>
  <si>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</si>
  <si>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</si>
  <si>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</si>
  <si>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</si>
  <si>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</si>
  <si>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</si>
  <si>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</si>
  <si>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</si>
  <si>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</si>
  <si>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</si>
  <si>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</si>
  <si>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</si>
  <si>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</si>
  <si>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</si>
  <si>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</si>
  <si>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</si>
  <si>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</si>
  <si>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</si>
  <si>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</si>
  <si>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</si>
  <si>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</si>
  <si>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</si>
  <si>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</si>
  <si>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</si>
  <si>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</si>
  <si>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</si>
  <si>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</si>
  <si>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</si>
  <si>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</si>
  <si>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</si>
  <si>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</si>
  <si>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</si>
  <si>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</si>
  <si>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</si>
  <si>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</si>
  <si>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</si>
  <si>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</si>
  <si>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</si>
  <si>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</si>
  <si>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</si>
  <si>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</si>
  <si>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</si>
  <si>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</si>
  <si>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</si>
  <si>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</si>
  <si>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</si>
  <si>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</si>
  <si>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</si>
  <si>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</si>
  <si>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</si>
  <si>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</si>
  <si>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</si>
  <si>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</si>
  <si>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</si>
  <si>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</si>
  <si>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</si>
  <si>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</si>
  <si>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</si>
  <si>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</si>
  <si>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</si>
  <si>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</si>
  <si>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</si>
  <si>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</si>
  <si>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</si>
  <si>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</si>
  <si>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</si>
  <si>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</si>
  <si>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</si>
  <si>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</si>
  <si>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</si>
  <si>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</si>
  <si>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</si>
  <si>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</si>
  <si>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</si>
  <si>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</si>
  <si>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</si>
  <si>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</si>
  <si>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</si>
  <si>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</si>
  <si>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</si>
  <si>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</si>
  <si>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</si>
  <si>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</si>
  <si>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</si>
  <si>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</si>
  <si>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</si>
  <si>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</si>
  <si>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</si>
  <si>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</si>
  <si>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</si>
  <si>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</si>
  <si>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</si>
  <si>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</si>
  <si>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</si>
  <si>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</si>
  <si>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</si>
  <si>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</si>
  <si>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</si>
  <si>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</si>
  <si>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</si>
  <si>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</si>
  <si>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</si>
  <si>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</si>
  <si>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</si>
  <si>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</si>
  <si>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</si>
  <si>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</si>
  <si>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</si>
  <si>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</si>
  <si>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</si>
  <si>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</si>
  <si>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</si>
  <si>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</si>
  <si>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</si>
  <si>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</si>
  <si>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</si>
  <si>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</si>
  <si>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</si>
  <si>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</si>
  <si>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</si>
  <si>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</si>
  <si>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</si>
  <si>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</si>
  <si>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</si>
  <si>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</si>
  <si>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</si>
  <si>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</si>
  <si>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</si>
  <si>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</si>
  <si>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</si>
  <si>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</si>
  <si>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</si>
  <si>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</si>
  <si>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</si>
  <si>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</si>
  <si>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</si>
  <si>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</si>
  <si>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</si>
  <si>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</si>
  <si>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</si>
  <si>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</si>
  <si>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</si>
  <si>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</si>
  <si>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</si>
  <si>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</si>
  <si>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</si>
  <si>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</si>
  <si>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</si>
  <si>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</si>
  <si>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</si>
  <si>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</si>
  <si>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</si>
  <si>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</si>
  <si>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</si>
  <si>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</si>
  <si>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</si>
  <si>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</si>
  <si>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</si>
  <si>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</si>
  <si>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</si>
  <si>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</si>
  <si>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</si>
  <si>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</si>
  <si>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</si>
  <si>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</si>
  <si>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</si>
  <si>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</si>
  <si>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</si>
  <si>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</si>
  <si>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</si>
  <si>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</si>
  <si>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</si>
  <si>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</si>
  <si>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</si>
  <si>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</si>
  <si>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</si>
  <si>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</si>
  <si>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</si>
  <si>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</si>
  <si>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</si>
  <si>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</si>
  <si>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</si>
  <si>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</si>
  <si>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</si>
  <si>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</si>
  <si>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</si>
  <si>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</si>
  <si>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</si>
  <si>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</si>
  <si>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</si>
  <si>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</si>
  <si>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</si>
  <si>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</si>
  <si>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</si>
  <si>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</si>
  <si>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</si>
  <si>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</si>
  <si>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</si>
  <si>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</si>
  <si>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</si>
  <si>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</si>
  <si>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</si>
  <si>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</si>
  <si>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</si>
  <si>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</si>
  <si>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</si>
  <si>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</si>
  <si>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</si>
  <si>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</si>
  <si>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</si>
  <si>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</si>
  <si>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</si>
  <si>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</si>
  <si>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</si>
  <si>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</si>
  <si>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</si>
  <si>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</si>
  <si>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</si>
  <si>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</si>
  <si>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</si>
  <si>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</si>
  <si>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</si>
  <si>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</si>
  <si>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</si>
  <si>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</si>
  <si>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</si>
  <si>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</si>
  <si>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</si>
  <si>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</si>
  <si>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</si>
  <si>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</si>
  <si>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</si>
  <si>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</si>
  <si>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</si>
  <si>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</si>
  <si>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</si>
  <si>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</si>
  <si>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</si>
  <si>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</si>
  <si>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</si>
  <si>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</si>
  <si>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</si>
  <si>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</si>
  <si>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</si>
  <si>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</si>
  <si>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</si>
  <si>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</si>
  <si>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</si>
  <si>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</si>
  <si>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</si>
  <si>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</si>
  <si>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</si>
  <si>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</si>
  <si>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</si>
  <si>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</si>
  <si>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</si>
  <si>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</si>
  <si>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</si>
  <si>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</si>
  <si>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</si>
  <si>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</si>
  <si>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</si>
  <si>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</si>
  <si>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</si>
  <si>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</si>
  <si>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</si>
  <si>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</si>
  <si>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</si>
  <si>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</si>
  <si>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</si>
  <si>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</si>
  <si>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</si>
  <si>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</si>
  <si>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</si>
  <si>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</si>
  <si>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</si>
  <si>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</si>
  <si>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</si>
  <si>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</si>
  <si>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</si>
  <si>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</si>
  <si>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</si>
  <si>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</si>
  <si>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</si>
  <si>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</si>
  <si>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</si>
  <si>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</si>
  <si>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</si>
  <si>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</si>
  <si>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</si>
  <si>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</si>
  <si>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</si>
  <si>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</si>
  <si>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</si>
  <si>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</si>
  <si>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</si>
  <si>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</si>
  <si>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</si>
  <si>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</si>
  <si>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</si>
  <si>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</si>
  <si>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</si>
  <si>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</si>
  <si>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</si>
  <si>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</si>
  <si>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</si>
  <si>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</si>
  <si>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</si>
  <si>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</si>
  <si>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</si>
  <si>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</si>
  <si>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</si>
  <si>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</si>
  <si>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</si>
  <si>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</si>
  <si>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</si>
  <si>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</si>
  <si>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</si>
  <si>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</si>
  <si>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</si>
  <si>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</si>
  <si>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</si>
  <si>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</si>
  <si>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</si>
  <si>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</si>
  <si>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</si>
  <si>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</si>
  <si>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</si>
  <si>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</si>
  <si>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</si>
  <si>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</si>
  <si>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</si>
  <si>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</si>
  <si>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</si>
  <si>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</si>
  <si>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</si>
  <si>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</si>
  <si>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</si>
  <si>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</si>
  <si>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</si>
  <si>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</si>
  <si>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</si>
  <si>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</si>
  <si>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</si>
  <si>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</si>
  <si>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</si>
  <si>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</si>
  <si>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</si>
  <si>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</si>
  <si>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</si>
  <si>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</si>
  <si>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</si>
  <si>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</si>
  <si>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</si>
  <si>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</si>
  <si>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</si>
  <si>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</si>
  <si>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</si>
  <si>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</si>
  <si>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</si>
  <si>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</si>
  <si>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</si>
  <si>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</si>
  <si>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</si>
  <si>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</si>
  <si>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</si>
  <si>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</si>
  <si>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</si>
  <si>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</si>
  <si>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</si>
  <si>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</si>
  <si>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</si>
  <si>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</si>
  <si>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</si>
  <si>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</si>
  <si>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</si>
  <si>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</si>
  <si>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</si>
  <si>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</si>
  <si>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</si>
  <si>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</si>
  <si>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</si>
  <si>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</si>
  <si>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</si>
  <si>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</si>
  <si>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</si>
  <si>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</si>
  <si>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</si>
  <si>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</si>
  <si>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</si>
  <si>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</si>
  <si>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</si>
  <si>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</si>
  <si>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</si>
  <si>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</si>
  <si>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</si>
  <si>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</si>
  <si>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</si>
  <si>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</si>
  <si>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</si>
  <si>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</si>
  <si>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</si>
  <si>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</si>
  <si>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</si>
  <si>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</si>
  <si>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</si>
  <si>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</si>
  <si>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</si>
  <si>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</si>
  <si>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</si>
  <si>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</si>
  <si>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</si>
  <si>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</si>
  <si>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</si>
  <si>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</si>
  <si>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</si>
  <si>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</si>
  <si>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</si>
  <si>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</si>
  <si>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</si>
  <si>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</si>
  <si>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</si>
  <si>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</si>
  <si>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</si>
  <si>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</si>
  <si>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</si>
  <si>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</si>
  <si>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</si>
  <si>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</si>
  <si>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</si>
  <si>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</si>
  <si>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</si>
  <si>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</si>
  <si>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</si>
  <si>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</si>
  <si>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</si>
  <si>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</si>
  <si>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</si>
  <si>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</si>
  <si>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</si>
  <si>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</si>
  <si>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</si>
  <si>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</si>
  <si>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</si>
  <si>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</si>
  <si>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</si>
  <si>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</si>
  <si>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</si>
  <si>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</si>
  <si>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</si>
  <si>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</si>
  <si>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</si>
  <si>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</si>
  <si>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</si>
  <si>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</si>
  <si>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</si>
  <si>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</si>
  <si>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</si>
  <si>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</si>
  <si>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</si>
  <si>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</si>
  <si>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</si>
  <si>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</si>
  <si>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</si>
  <si>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</si>
  <si>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</si>
  <si>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</si>
  <si>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</si>
  <si>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</si>
  <si>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</si>
  <si>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</si>
  <si>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</si>
  <si>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</si>
  <si>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</si>
  <si>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</si>
  <si>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</si>
  <si>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</si>
  <si>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</si>
  <si>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</si>
  <si>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</si>
  <si>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</si>
  <si>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</si>
  <si>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</si>
  <si>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</si>
  <si>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</si>
  <si>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</si>
  <si>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</si>
  <si>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</si>
  <si>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</si>
  <si>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</si>
  <si>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</si>
  <si>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</si>
  <si>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</si>
  <si>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</si>
  <si>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</si>
  <si>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</si>
  <si>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</si>
  <si>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</si>
  <si>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</si>
  <si>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</si>
  <si>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</si>
  <si>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</si>
  <si>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</si>
  <si>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</si>
  <si>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</si>
  <si>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</si>
  <si>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</si>
  <si>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</si>
  <si>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</si>
  <si>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</si>
  <si>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</si>
  <si>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</si>
  <si>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</si>
  <si>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</si>
  <si>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</si>
  <si>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</si>
  <si>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</si>
  <si>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</si>
  <si>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</si>
  <si>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</si>
  <si>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</si>
  <si>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</si>
  <si>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</si>
  <si>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</si>
  <si>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</si>
  <si>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</si>
  <si>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</si>
  <si>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</si>
  <si>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</si>
  <si>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</si>
  <si>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</si>
  <si>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</si>
  <si>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</si>
  <si>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</si>
  <si>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</si>
  <si>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</si>
  <si>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</si>
  <si>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</si>
  <si>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</si>
  <si>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</si>
  <si>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</si>
  <si>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</si>
  <si>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</si>
  <si>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</si>
  <si>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</si>
  <si>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</si>
  <si>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</si>
  <si>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</si>
  <si>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</si>
  <si>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</si>
  <si>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</si>
  <si>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</si>
  <si>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</si>
  <si>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</si>
  <si>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</si>
  <si>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</si>
  <si>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</si>
  <si>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</si>
  <si>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</si>
  <si>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</si>
  <si>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</si>
  <si>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</si>
  <si>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</si>
  <si>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</si>
  <si>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</si>
  <si>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</si>
  <si>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</si>
  <si>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</si>
  <si>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</si>
  <si>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</si>
  <si>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</si>
  <si>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</si>
  <si>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</si>
  <si>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</si>
  <si>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</si>
  <si>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</si>
  <si>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</si>
  <si>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</si>
  <si>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</si>
  <si>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</si>
  <si>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</si>
  <si>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</si>
  <si>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</si>
  <si>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</si>
  <si>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</si>
  <si>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</si>
  <si>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</si>
  <si>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</si>
  <si>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</si>
  <si>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</si>
  <si>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</si>
  <si>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</si>
  <si>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</si>
  <si>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</si>
  <si>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</si>
  <si>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</si>
  <si>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</si>
  <si>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</si>
  <si>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</si>
  <si>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</si>
  <si>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</si>
  <si>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</si>
  <si>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</si>
  <si>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</si>
  <si>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</si>
  <si>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</si>
  <si>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</si>
  <si>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</si>
  <si>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</si>
  <si>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</si>
  <si>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</si>
  <si>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</si>
  <si>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</si>
  <si>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</si>
  <si>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</si>
  <si>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</si>
  <si>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</si>
  <si>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</si>
  <si>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</si>
  <si>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</si>
  <si>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</si>
  <si>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</si>
  <si>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</si>
  <si>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</si>
  <si>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</si>
  <si>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</si>
  <si>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</si>
  <si>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</si>
  <si>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</si>
  <si>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</si>
  <si>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</si>
  <si>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</si>
  <si>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</si>
  <si>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</si>
  <si>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</si>
  <si>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</si>
  <si>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</si>
  <si>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</si>
  <si>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</si>
  <si>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</si>
  <si>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</si>
  <si>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</si>
  <si>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</si>
  <si>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</si>
  <si>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</si>
  <si>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</si>
  <si>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</si>
  <si>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</si>
  <si>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</si>
  <si>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</si>
  <si>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</si>
  <si>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</si>
  <si>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</si>
  <si>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</si>
  <si>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</si>
  <si>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</si>
  <si>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</si>
  <si>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</si>
  <si>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</si>
  <si>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</si>
  <si>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</si>
  <si>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</si>
  <si>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</si>
  <si>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</si>
  <si>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</si>
  <si>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</si>
  <si>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</si>
  <si>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</si>
  <si>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</si>
  <si>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</si>
  <si>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</si>
  <si>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</si>
  <si>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</si>
  <si>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</si>
  <si>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</si>
  <si>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</si>
  <si>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</si>
  <si>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</si>
  <si>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</si>
  <si>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</si>
  <si>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</si>
  <si>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</si>
  <si>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</si>
  <si>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</si>
  <si>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</si>
  <si>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</si>
  <si>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</si>
  <si>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</si>
  <si>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</si>
  <si>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</si>
  <si>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</si>
  <si>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</si>
  <si>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</si>
  <si>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</si>
  <si>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</si>
  <si>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</si>
  <si>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</si>
  <si>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</si>
  <si>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</si>
  <si>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</si>
  <si>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</si>
  <si>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</si>
  <si>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</si>
  <si>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</si>
  <si>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</si>
  <si>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</si>
  <si>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</si>
  <si>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</si>
  <si>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</si>
  <si>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</si>
  <si>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</si>
  <si>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</si>
  <si>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</si>
  <si>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</si>
  <si>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</si>
  <si>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</si>
  <si>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</si>
  <si>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</si>
  <si>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</si>
  <si>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</si>
  <si>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</si>
  <si>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</si>
  <si>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</si>
  <si>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</si>
  <si>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</si>
  <si>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</si>
  <si>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</si>
  <si>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</si>
  <si>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</si>
  <si>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</si>
  <si>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</si>
  <si>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</si>
  <si>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</si>
  <si>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</si>
  <si>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</si>
  <si>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</si>
  <si>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</si>
  <si>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</si>
  <si>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</si>
  <si>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</si>
  <si>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</si>
  <si>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</si>
  <si>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</si>
  <si>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</si>
  <si>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</si>
  <si>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</si>
  <si>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</si>
  <si>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</si>
  <si>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</si>
  <si>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</si>
  <si>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</si>
  <si>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</si>
  <si>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</si>
  <si>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</si>
  <si>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</si>
  <si>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</si>
  <si>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</si>
  <si>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</si>
  <si>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</si>
  <si>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</si>
  <si>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</si>
  <si>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</si>
  <si>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</si>
  <si>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</si>
  <si>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</si>
  <si>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</si>
  <si>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</si>
  <si>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</si>
  <si>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</si>
  <si>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</si>
  <si>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</si>
  <si>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</si>
  <si>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</si>
  <si>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</si>
  <si>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</si>
  <si>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</si>
  <si>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</si>
  <si>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</si>
  <si>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</si>
  <si>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</si>
  <si>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</si>
  <si>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</si>
  <si>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</si>
  <si>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</si>
  <si>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</si>
  <si>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</si>
  <si>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</si>
  <si>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</si>
  <si>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</si>
  <si>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</si>
  <si>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</si>
  <si>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</si>
  <si>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</si>
  <si>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</si>
  <si>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</si>
  <si>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</si>
  <si>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</si>
  <si>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</si>
  <si>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</si>
  <si>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</si>
  <si>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</si>
  <si>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</si>
  <si>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</si>
  <si>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</si>
  <si>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</si>
  <si>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</si>
  <si>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</si>
  <si>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</si>
  <si>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</si>
  <si>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</si>
  <si>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</si>
  <si>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</si>
  <si>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</si>
  <si>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</si>
  <si>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</si>
  <si>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</si>
  <si>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</si>
  <si>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</si>
  <si>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</si>
  <si>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</si>
  <si>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</si>
  <si>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</si>
  <si>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</si>
  <si>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</si>
  <si>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</si>
  <si>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</si>
  <si>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</si>
  <si>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</si>
  <si>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</si>
  <si>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</si>
  <si>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</si>
  <si>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</si>
  <si>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</si>
  <si>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</si>
  <si>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</si>
  <si>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</si>
  <si>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</si>
  <si>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</si>
  <si>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</si>
  <si>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</si>
  <si>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</si>
  <si>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</si>
  <si>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</si>
  <si>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</si>
  <si>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</si>
  <si>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</si>
  <si>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</si>
  <si>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</si>
  <si>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</si>
  <si>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</si>
  <si>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</si>
  <si>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</si>
  <si>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</si>
  <si>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</si>
  <si>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</si>
  <si>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</si>
  <si>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</si>
  <si>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</si>
  <si>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</si>
  <si>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</si>
  <si>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</si>
  <si>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</si>
  <si>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</si>
  <si>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</si>
  <si>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</si>
  <si>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</si>
  <si>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</si>
  <si>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</si>
  <si>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</si>
  <si>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</si>
  <si>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</si>
  <si>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</si>
  <si>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</si>
  <si>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</si>
  <si>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</si>
  <si>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</si>
  <si>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</si>
  <si>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</si>
  <si>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</si>
  <si>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</si>
  <si>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</si>
  <si>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</si>
  <si>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</si>
  <si>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</si>
  <si>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</si>
  <si>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</si>
  <si>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</si>
  <si>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</si>
  <si>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</si>
  <si>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</si>
  <si>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</si>
  <si>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</si>
  <si>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</si>
  <si>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</si>
  <si>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</si>
  <si>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</si>
  <si>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</si>
  <si>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</si>
  <si>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</si>
  <si>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</si>
  <si>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</si>
  <si>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</si>
  <si>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</si>
  <si>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</si>
  <si>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</si>
  <si>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</si>
  <si>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</si>
  <si>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</si>
  <si>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</si>
  <si>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</si>
  <si>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</si>
  <si>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</si>
  <si>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</si>
  <si>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</si>
  <si>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</si>
  <si>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</si>
  <si>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</si>
  <si>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</si>
  <si>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</si>
  <si>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</si>
  <si>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</si>
  <si>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</si>
  <si>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</si>
  <si>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</si>
  <si>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</si>
  <si>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</si>
  <si>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</si>
  <si>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</si>
  <si>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</si>
  <si>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</si>
  <si>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</si>
  <si>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</si>
  <si>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</si>
  <si>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</si>
  <si>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</si>
  <si>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</si>
  <si>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</si>
  <si>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</si>
  <si>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</si>
  <si>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</si>
  <si>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</si>
  <si>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</si>
  <si>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</si>
  <si>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</si>
  <si>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</si>
  <si>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</si>
  <si>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</si>
  <si>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</si>
  <si>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</si>
  <si>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</si>
  <si>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</si>
  <si>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</si>
  <si>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</si>
  <si>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</si>
  <si>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</si>
  <si>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</si>
  <si>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</si>
  <si>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</si>
  <si>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</si>
  <si>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</si>
  <si>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</si>
  <si>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</si>
  <si>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</si>
  <si>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</si>
  <si>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</si>
  <si>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</si>
  <si>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</si>
  <si>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</si>
  <si>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</si>
  <si>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</si>
  <si>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</si>
  <si>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</si>
  <si>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</si>
  <si>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</si>
  <si>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</si>
  <si>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</si>
  <si>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</si>
  <si>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</si>
  <si>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</si>
  <si>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</si>
  <si>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</si>
  <si>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</si>
  <si>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</si>
  <si>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</si>
  <si>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</si>
  <si>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</si>
  <si>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</si>
  <si>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</si>
  <si>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</si>
  <si>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</si>
  <si>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</si>
  <si>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</si>
  <si>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</si>
  <si>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</si>
  <si>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</si>
  <si>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</si>
  <si>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</si>
  <si>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</si>
  <si>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</si>
  <si>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</si>
  <si>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</si>
  <si>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</si>
  <si>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</si>
  <si>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</si>
  <si>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</si>
  <si>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</si>
  <si>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</si>
  <si>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</si>
  <si>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</si>
  <si>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</si>
  <si>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</si>
  <si>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</si>
  <si>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</si>
  <si>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</si>
  <si>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</si>
  <si>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</si>
  <si>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</si>
  <si>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</si>
  <si>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</si>
  <si>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</si>
  <si>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</si>
  <si>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</si>
  <si>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</si>
  <si>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</si>
  <si>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</si>
  <si>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</si>
  <si>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</si>
  <si>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</si>
  <si>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</si>
  <si>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</si>
  <si>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</si>
  <si>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</si>
  <si>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</si>
  <si>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</si>
  <si>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</si>
  <si>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</si>
  <si>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</si>
  <si>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</si>
  <si>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</si>
  <si>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</si>
  <si>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</si>
  <si>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</si>
  <si>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</si>
  <si>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</si>
  <si>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</si>
  <si>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</si>
  <si>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</si>
  <si>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</si>
  <si>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</si>
  <si>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</si>
  <si>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</si>
  <si>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</si>
  <si>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</si>
  <si>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</si>
  <si>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</si>
  <si>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</si>
  <si>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</si>
  <si>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</si>
  <si>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</si>
  <si>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</si>
  <si>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</si>
  <si>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</si>
  <si>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</si>
  <si>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</si>
  <si>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</si>
  <si>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</si>
  <si>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</si>
  <si>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</si>
  <si>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</si>
  <si>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</si>
  <si>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</si>
  <si>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</si>
  <si>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</si>
  <si>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</si>
  <si>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</si>
  <si>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</si>
  <si>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</si>
  <si>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</si>
  <si>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</si>
  <si>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</si>
  <si>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</si>
  <si>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</si>
  <si>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</si>
  <si>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</si>
  <si>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</si>
  <si>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</si>
  <si>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</si>
  <si>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</si>
  <si>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</si>
  <si>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</si>
  <si>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</si>
  <si>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</si>
  <si>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</si>
  <si>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</si>
  <si>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</si>
  <si>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</si>
  <si>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</si>
  <si>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</si>
  <si>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</si>
  <si>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</si>
  <si>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</si>
  <si>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</si>
  <si>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</si>
  <si>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</si>
  <si>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</si>
  <si>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</si>
  <si>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</si>
  <si>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</si>
  <si>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</si>
  <si>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</si>
  <si>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</si>
  <si>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</si>
  <si>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</si>
  <si>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</si>
  <si>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</si>
  <si>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</si>
  <si>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</si>
  <si>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</si>
  <si>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</si>
  <si>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</si>
  <si>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</si>
  <si>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</si>
  <si>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</si>
  <si>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</si>
  <si>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</si>
  <si>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</si>
  <si>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</si>
  <si>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</si>
  <si>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</si>
  <si>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</si>
  <si>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</si>
  <si>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</si>
  <si>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</si>
  <si>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</si>
  <si>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</si>
  <si>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</si>
  <si>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</si>
  <si>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</si>
  <si>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</si>
  <si>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</si>
  <si>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</si>
  <si>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</si>
  <si>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</si>
  <si>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</si>
  <si>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</si>
  <si>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</si>
  <si>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</si>
  <si>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</si>
  <si>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</si>
  <si>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</si>
  <si>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</si>
  <si>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</si>
  <si>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</si>
  <si>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</si>
  <si>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</si>
  <si>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</si>
  <si>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</si>
  <si>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</si>
  <si>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</si>
  <si>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</si>
  <si>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</si>
  <si>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</si>
  <si>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</si>
  <si>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</si>
  <si>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</si>
  <si>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</si>
  <si>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</si>
  <si>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</si>
  <si>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</si>
  <si>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</si>
  <si>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</si>
  <si>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</si>
  <si>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</si>
  <si>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</si>
  <si>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</si>
  <si>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</si>
  <si>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</si>
  <si>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</si>
  <si>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</si>
  <si>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</si>
  <si>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</si>
  <si>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</si>
  <si>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</si>
  <si>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</si>
  <si>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</si>
  <si>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</si>
  <si>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</si>
  <si>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</si>
  <si>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</si>
  <si>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</si>
  <si>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</si>
  <si>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</si>
  <si>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</si>
  <si>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</si>
  <si>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</si>
  <si>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</si>
  <si>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</si>
  <si>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</si>
  <si>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</si>
  <si>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</si>
  <si>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</si>
  <si>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</si>
  <si>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</si>
  <si>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</si>
  <si>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</si>
  <si>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</si>
  <si>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</si>
  <si>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</si>
  <si>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</si>
  <si>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</si>
  <si>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</si>
  <si>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</si>
  <si>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</si>
  <si>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</si>
  <si>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</si>
  <si>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</si>
  <si>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</si>
  <si>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</si>
  <si>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</si>
  <si>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</si>
  <si>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</si>
  <si>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</si>
  <si>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</si>
  <si>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</si>
  <si>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</si>
  <si>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</si>
  <si>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</si>
  <si>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</si>
  <si>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</si>
  <si>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</si>
  <si>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</si>
  <si>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</si>
  <si>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</si>
  <si>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</si>
  <si>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</si>
  <si>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</si>
  <si>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</si>
  <si>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</si>
  <si>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</si>
  <si>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</si>
  <si>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</si>
  <si>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</si>
  <si>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</si>
  <si>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</si>
  <si>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</si>
  <si>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</si>
  <si>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</si>
  <si>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</si>
  <si>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</si>
  <si>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</si>
  <si>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</si>
  <si>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</si>
  <si>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</si>
  <si>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</si>
  <si>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</si>
  <si>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</si>
  <si>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</si>
  <si>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</si>
  <si>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</si>
  <si>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</si>
  <si>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</si>
  <si>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</si>
  <si>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</si>
  <si>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</si>
  <si>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</si>
  <si>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</si>
  <si>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</si>
  <si>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</si>
  <si>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</si>
  <si>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</si>
  <si>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</si>
  <si>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</si>
  <si>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</si>
  <si>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</si>
  <si>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</si>
  <si>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</si>
  <si>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</si>
  <si>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</si>
  <si>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</si>
  <si>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</si>
  <si>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</si>
  <si>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</si>
  <si>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</si>
  <si>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</si>
  <si>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</si>
  <si>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</si>
  <si>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</si>
  <si>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</si>
  <si>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</si>
  <si>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</si>
  <si>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</si>
  <si>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</si>
  <si>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</si>
  <si>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</si>
  <si>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</si>
  <si>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</si>
  <si>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</si>
  <si>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</si>
  <si>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</si>
  <si>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</si>
  <si>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</si>
  <si>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</si>
  <si>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</si>
  <si>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</si>
  <si>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</si>
  <si>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</si>
  <si>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</si>
  <si>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</si>
  <si>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</si>
  <si>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</si>
  <si>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</si>
  <si>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</si>
  <si>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</si>
  <si>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</si>
  <si>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</si>
  <si>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</si>
  <si>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</si>
  <si>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</si>
  <si>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</si>
  <si>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</si>
  <si>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</si>
  <si>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</si>
  <si>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</si>
  <si>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</si>
  <si>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</si>
  <si>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</si>
  <si>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</si>
  <si>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</si>
  <si>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</si>
  <si>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</si>
  <si>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</si>
  <si>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</si>
  <si>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</si>
  <si>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</si>
  <si>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</si>
  <si>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</si>
  <si>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</si>
  <si>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</si>
  <si>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</si>
  <si>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</si>
  <si>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</si>
  <si>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</si>
  <si>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</si>
  <si>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</si>
  <si>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</si>
  <si>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</si>
  <si>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</si>
  <si>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</si>
  <si>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</si>
  <si>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</si>
  <si>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</si>
  <si>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</si>
  <si>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</si>
  <si>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</si>
  <si>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</si>
  <si>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</si>
  <si>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</si>
  <si>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</si>
  <si>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</si>
  <si>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</si>
  <si>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</si>
  <si>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</si>
  <si>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</si>
  <si>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</si>
  <si>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</si>
  <si>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</si>
  <si>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</si>
  <si>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</si>
  <si>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</si>
  <si>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</si>
  <si>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</si>
  <si>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</si>
  <si>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</si>
  <si>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</si>
  <si>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</si>
  <si>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</si>
  <si>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</si>
  <si>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</si>
  <si>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</si>
  <si>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</si>
  <si>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</si>
  <si>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</si>
  <si>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</si>
  <si>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</si>
  <si>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</si>
  <si>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</si>
  <si>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</si>
  <si>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</si>
  <si>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</si>
  <si>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</si>
  <si>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</si>
  <si>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</si>
  <si>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</si>
  <si>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</si>
  <si>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</si>
  <si>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</si>
  <si>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</si>
  <si>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</si>
  <si>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</si>
  <si>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</si>
  <si>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</si>
  <si>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</si>
  <si>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</si>
  <si>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</si>
  <si>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</si>
  <si>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</si>
  <si>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</si>
  <si>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</si>
  <si>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</si>
  <si>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</si>
  <si>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</si>
  <si>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</si>
  <si>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</si>
  <si>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</si>
  <si>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</si>
  <si>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</si>
  <si>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</si>
  <si>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</si>
  <si>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</si>
  <si>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</si>
  <si>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</si>
  <si>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</si>
  <si>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</si>
  <si>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</si>
  <si>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</si>
  <si>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</si>
  <si>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</si>
  <si>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</si>
  <si>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</si>
  <si>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</si>
  <si>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</si>
  <si>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</si>
  <si>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</si>
  <si>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</si>
  <si>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</si>
  <si>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</si>
  <si>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</si>
  <si>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</si>
  <si>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</si>
  <si>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</si>
  <si>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</si>
  <si>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</si>
  <si>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</si>
  <si>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</si>
  <si>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</si>
  <si>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</si>
  <si>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</si>
  <si>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</si>
  <si>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</si>
  <si>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</si>
  <si>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</si>
  <si>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</si>
  <si>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</si>
  <si>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</si>
  <si>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</si>
  <si>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</si>
  <si>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</si>
  <si>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</si>
  <si>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</si>
  <si>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</si>
  <si>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</si>
  <si>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</si>
  <si>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</si>
  <si>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</si>
  <si>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</si>
  <si>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</si>
  <si>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</si>
  <si>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</si>
  <si>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</si>
  <si>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</si>
  <si>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</si>
  <si>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</si>
  <si>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</si>
  <si>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</si>
  <si>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</si>
  <si>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</si>
  <si>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</si>
  <si>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</si>
  <si>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</si>
  <si>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</si>
  <si>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</si>
  <si>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</si>
  <si>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</si>
  <si>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</si>
  <si>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</si>
  <si>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</si>
  <si>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</si>
  <si>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</si>
  <si>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</si>
  <si>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</si>
  <si>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</si>
  <si>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</si>
  <si>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</si>
  <si>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</si>
  <si>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</si>
  <si>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</si>
  <si>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</si>
  <si>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</si>
  <si>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</si>
  <si>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</si>
  <si>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</si>
  <si>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</si>
  <si>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</si>
  <si>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</si>
  <si>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</si>
  <si>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</si>
  <si>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</si>
  <si>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</si>
  <si>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</si>
  <si>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</si>
  <si>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</si>
  <si>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</si>
  <si>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</si>
  <si>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</si>
  <si>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</si>
  <si>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</si>
  <si>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</si>
  <si>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</si>
  <si>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</si>
  <si>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</si>
  <si>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</si>
  <si>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</si>
  <si>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</si>
  <si>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</si>
  <si>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</si>
  <si>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</si>
  <si>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</si>
  <si>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</si>
  <si>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</si>
  <si>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</si>
  <si>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</si>
  <si>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</si>
  <si>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</si>
  <si>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</si>
  <si>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</si>
  <si>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</si>
  <si>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</si>
  <si>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</si>
  <si>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</si>
  <si>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</si>
  <si>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</si>
  <si>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</si>
  <si>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</si>
  <si>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</si>
  <si>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</si>
  <si>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</si>
  <si>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</si>
  <si>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</si>
  <si>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</si>
  <si>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</si>
  <si>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</si>
  <si>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</si>
  <si>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</si>
  <si>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</si>
  <si>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</si>
  <si>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</si>
  <si>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</si>
  <si>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</si>
  <si>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</si>
  <si>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</si>
  <si>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</si>
  <si>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</si>
  <si>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</si>
  <si>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</si>
  <si>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</si>
  <si>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</si>
  <si>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</si>
  <si>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</si>
  <si>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</si>
  <si>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</si>
  <si>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</si>
  <si>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</si>
  <si>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</si>
  <si>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</si>
  <si>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</si>
  <si>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</si>
  <si>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</si>
  <si>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</si>
  <si>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</si>
  <si>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</si>
  <si>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</si>
  <si>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</si>
  <si>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</si>
  <si>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</si>
  <si>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</si>
  <si>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</si>
  <si>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</si>
  <si>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</si>
  <si>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</si>
  <si>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</si>
  <si>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</si>
  <si>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</si>
  <si>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</si>
  <si>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</si>
  <si>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</si>
  <si>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</si>
  <si>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</si>
  <si>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</si>
  <si>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</si>
  <si>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</si>
  <si>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</si>
  <si>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</si>
  <si>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</si>
  <si>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</si>
  <si>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</si>
  <si>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</si>
  <si>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</si>
  <si>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</si>
  <si>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</si>
  <si>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</si>
  <si>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</si>
  <si>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</si>
  <si>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</si>
  <si>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</si>
  <si>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</si>
  <si>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</si>
  <si>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</si>
  <si>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</si>
  <si>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</si>
  <si>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</si>
  <si>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</si>
  <si>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</si>
  <si>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</si>
  <si>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</si>
  <si>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</si>
  <si>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</si>
  <si>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</si>
  <si>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</si>
  <si>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</si>
  <si>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</si>
  <si>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</si>
  <si>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</si>
  <si>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</si>
  <si>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</si>
  <si>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</si>
  <si>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</si>
  <si>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</si>
  <si>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</si>
  <si>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</si>
  <si>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</si>
  <si>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</si>
  <si>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</si>
  <si>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</si>
  <si>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</si>
  <si>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</si>
  <si>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</si>
  <si>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</si>
  <si>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</si>
  <si>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</si>
  <si>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</si>
  <si>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</si>
  <si>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</si>
  <si>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</si>
  <si>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</si>
  <si>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</si>
  <si>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</si>
  <si>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</si>
  <si>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</si>
  <si>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</si>
  <si>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</si>
  <si>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</si>
  <si>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</si>
  <si>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</si>
  <si>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</si>
  <si>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</si>
  <si>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</si>
  <si>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</si>
  <si>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</si>
  <si>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</si>
  <si>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</si>
  <si>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</si>
  <si>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</si>
  <si>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</si>
  <si>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</si>
  <si>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</si>
  <si>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</si>
  <si>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</si>
  <si>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</si>
  <si>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</si>
  <si>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</si>
  <si>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</si>
  <si>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</si>
  <si>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</si>
  <si>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</si>
  <si>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</si>
  <si>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</si>
  <si>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</si>
  <si>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</si>
  <si>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</si>
  <si>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</si>
  <si>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</si>
  <si>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</si>
  <si>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</si>
  <si>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</si>
  <si>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</si>
  <si>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</si>
  <si>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</si>
  <si>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</si>
  <si>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</si>
  <si>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</si>
  <si>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</si>
  <si>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</si>
  <si>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</si>
  <si>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</si>
  <si>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</si>
  <si>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</si>
  <si>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</si>
  <si>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</si>
  <si>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</si>
  <si>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</si>
  <si>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</si>
  <si>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</si>
  <si>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</si>
  <si>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</si>
  <si>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</si>
  <si>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</si>
  <si>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</si>
  <si>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</si>
  <si>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</si>
  <si>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</si>
  <si>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</si>
  <si>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</si>
  <si>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</si>
  <si>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</si>
  <si>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</si>
  <si>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</si>
  <si>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</si>
  <si>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</si>
  <si>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</si>
  <si>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</si>
  <si>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</si>
  <si>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</si>
  <si>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</si>
  <si>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</si>
  <si>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</si>
  <si>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</si>
  <si>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</si>
  <si>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</si>
  <si>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</si>
  <si>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</si>
  <si>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</si>
  <si>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</si>
  <si>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</si>
  <si>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</si>
  <si>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</si>
  <si>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</si>
  <si>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</si>
  <si>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</si>
  <si>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</si>
  <si>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</si>
  <si>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</si>
  <si>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</si>
  <si>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</si>
  <si>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</si>
  <si>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</si>
  <si>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</si>
  <si>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</si>
  <si>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</si>
  <si>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</si>
  <si>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</si>
  <si>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</si>
  <si>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</si>
  <si>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</si>
  <si>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</si>
  <si>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</si>
  <si>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</si>
  <si>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</si>
  <si>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</si>
  <si>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</si>
  <si>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</si>
  <si>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</si>
  <si>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</si>
  <si>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</si>
  <si>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</si>
  <si>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</si>
  <si>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</si>
  <si>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</si>
  <si>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</si>
  <si>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</si>
  <si>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</si>
  <si>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</si>
  <si>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</si>
  <si>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</si>
  <si>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</si>
  <si>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</si>
  <si>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</si>
  <si>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</si>
  <si>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</si>
  <si>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</si>
  <si>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</si>
  <si>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</si>
  <si>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</si>
  <si>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</si>
  <si>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</si>
  <si>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</si>
  <si>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</si>
  <si>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</si>
  <si>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</si>
  <si>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</si>
  <si>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</si>
  <si>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</si>
  <si>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</si>
  <si>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</si>
  <si>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</si>
  <si>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</si>
  <si>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</si>
  <si>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</si>
  <si>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</si>
  <si>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</si>
  <si>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</si>
  <si>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</si>
  <si>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</si>
  <si>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</si>
  <si>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</si>
  <si>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</si>
  <si>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</si>
  <si>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</si>
  <si>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</si>
  <si>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</si>
  <si>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</si>
  <si>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</si>
  <si>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</si>
  <si>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</si>
  <si>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</si>
  <si>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</si>
  <si>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</si>
  <si>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</si>
  <si>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</si>
  <si>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</si>
  <si>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</si>
  <si>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</si>
  <si>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</si>
  <si>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</si>
  <si>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</si>
  <si>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</si>
  <si>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</si>
  <si>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</si>
  <si>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</si>
  <si>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</si>
  <si>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</si>
  <si>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</si>
  <si>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</si>
  <si>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</si>
  <si>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</si>
  <si>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</si>
  <si>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</si>
  <si>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</si>
  <si>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</si>
  <si>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</si>
  <si>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</si>
  <si>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</si>
  <si>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</si>
  <si>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</si>
  <si>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</si>
  <si>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</si>
  <si>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</si>
  <si>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</si>
  <si>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</si>
  <si>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</si>
  <si>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</si>
  <si>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</si>
  <si>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</si>
  <si>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</si>
  <si>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</si>
  <si>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</si>
  <si>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</si>
  <si>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</si>
  <si>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</si>
  <si>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</si>
  <si>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</si>
  <si>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</si>
  <si>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</si>
  <si>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</si>
  <si>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</si>
  <si>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</si>
  <si>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</si>
  <si>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</si>
  <si>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</si>
  <si>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</si>
  <si>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</si>
  <si>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</si>
  <si>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</si>
  <si>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</si>
  <si>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</si>
  <si>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</si>
  <si>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</si>
  <si>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</si>
  <si>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</si>
  <si>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</si>
  <si>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</si>
  <si>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</si>
  <si>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</si>
  <si>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</si>
  <si>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</si>
  <si>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</si>
  <si>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</si>
  <si>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</si>
  <si>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</si>
  <si>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</si>
  <si>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</si>
  <si>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</si>
  <si>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</si>
  <si>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</si>
  <si>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</si>
  <si>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</si>
  <si>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</si>
  <si>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</si>
  <si>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</si>
  <si>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</si>
  <si>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</si>
  <si>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</si>
  <si>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</si>
  <si>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</si>
  <si>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</si>
  <si>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</si>
  <si>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</si>
  <si>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</si>
  <si>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</si>
  <si>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</si>
  <si>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</si>
  <si>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</si>
  <si>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</si>
  <si>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</si>
  <si>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</si>
  <si>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</si>
  <si>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</si>
  <si>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</si>
  <si>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</si>
  <si>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</si>
  <si>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</si>
  <si>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</si>
  <si>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</si>
  <si>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</si>
  <si>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</si>
  <si>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</si>
  <si>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</si>
  <si>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</si>
  <si>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</si>
  <si>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</si>
  <si>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</si>
  <si>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</si>
  <si>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</si>
  <si>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</si>
  <si>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</si>
  <si>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</si>
  <si>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</si>
  <si>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</si>
  <si>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</si>
  <si>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</si>
  <si>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</si>
  <si>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</si>
  <si>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</si>
  <si>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</si>
  <si>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</si>
  <si>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</si>
  <si>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</si>
  <si>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</si>
  <si>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</si>
  <si>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</si>
  <si>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</si>
  <si>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</si>
  <si>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</si>
  <si>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</si>
  <si>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</si>
  <si>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</si>
  <si>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</si>
  <si>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</si>
  <si>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</si>
  <si>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</si>
  <si>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</si>
  <si>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</si>
  <si>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</si>
  <si>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</si>
  <si>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</si>
  <si>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</si>
  <si>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</si>
  <si>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</si>
  <si>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</si>
  <si>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</si>
  <si>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</si>
  <si>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</si>
  <si>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</si>
  <si>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</si>
  <si>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</si>
  <si>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</si>
  <si>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</si>
  <si>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</si>
  <si>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</si>
  <si>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</si>
  <si>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</si>
  <si>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</si>
  <si>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</si>
  <si>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</si>
  <si>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</si>
  <si>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</si>
  <si>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</si>
  <si>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</si>
  <si>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</si>
  <si>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</si>
  <si>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</si>
  <si>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</si>
  <si>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</si>
  <si>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</si>
  <si>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</si>
  <si>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</si>
  <si>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</si>
  <si>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</si>
  <si>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</si>
  <si>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</si>
  <si>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</si>
  <si>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</si>
  <si>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</si>
  <si>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</si>
  <si>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</si>
  <si>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</si>
  <si>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</si>
  <si>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</si>
  <si>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</si>
  <si>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</si>
  <si>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</si>
  <si>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</si>
  <si>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</si>
  <si>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</si>
  <si>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</si>
  <si>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</si>
  <si>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</si>
  <si>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</si>
  <si>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</si>
  <si>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</si>
  <si>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</si>
  <si>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</si>
  <si>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</si>
  <si>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</si>
  <si>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</si>
  <si>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</si>
  <si>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</si>
  <si>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</si>
  <si>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</si>
  <si>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</si>
  <si>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</si>
  <si>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</si>
  <si>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</si>
  <si>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</si>
  <si>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</si>
  <si>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</si>
  <si>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</si>
  <si>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</si>
  <si>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</si>
  <si>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</si>
  <si>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</si>
  <si>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</si>
  <si>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</si>
  <si>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</si>
  <si>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</si>
  <si>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</si>
  <si>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</si>
  <si>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</si>
  <si>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</si>
  <si>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</si>
  <si>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</si>
  <si>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</si>
  <si>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</si>
  <si>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</si>
  <si>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</si>
  <si>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</si>
  <si>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</si>
  <si>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</si>
  <si>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</si>
  <si>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</si>
  <si>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</si>
  <si>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</si>
  <si>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</si>
  <si>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</si>
  <si>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</si>
  <si>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</si>
  <si>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</si>
  <si>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</si>
  <si>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</si>
  <si>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</si>
  <si>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</si>
  <si>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</si>
  <si>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</si>
  <si>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</si>
  <si>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</si>
  <si>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</si>
  <si>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</si>
  <si>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</si>
  <si>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</si>
  <si>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</si>
  <si>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</si>
  <si>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</si>
  <si>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</si>
  <si>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</si>
  <si>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</si>
  <si>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</si>
  <si>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</si>
  <si>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</si>
  <si>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</si>
  <si>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</si>
  <si>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</si>
  <si>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</si>
  <si>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</si>
  <si>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</si>
  <si>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</si>
  <si>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</si>
  <si>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</si>
  <si>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</si>
  <si>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</si>
  <si>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</si>
  <si>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</si>
  <si>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</si>
  <si>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</si>
  <si>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</si>
  <si>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</si>
  <si>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</si>
  <si>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</si>
  <si>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</si>
  <si>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</si>
  <si>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</si>
  <si>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</si>
  <si>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</si>
  <si>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</si>
  <si>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</si>
  <si>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</si>
  <si>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</si>
  <si>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</si>
  <si>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</si>
  <si>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</si>
  <si>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</si>
  <si>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</si>
  <si>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</si>
  <si>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</si>
  <si>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</si>
  <si>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</si>
  <si>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</si>
  <si>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</si>
  <si>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</si>
  <si>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</si>
  <si>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</si>
  <si>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</si>
  <si>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</si>
  <si>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</si>
  <si>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</si>
  <si>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</si>
  <si>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</si>
  <si>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</si>
  <si>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</si>
  <si>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</si>
  <si>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</si>
  <si>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</si>
  <si>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</si>
  <si>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</si>
  <si>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</si>
  <si>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</si>
  <si>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</si>
  <si>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</si>
  <si>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</si>
  <si>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</si>
  <si>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</si>
  <si>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</si>
  <si>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</si>
  <si>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</si>
  <si>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</si>
  <si>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</si>
  <si>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</si>
  <si>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</si>
  <si>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</si>
  <si>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</si>
  <si>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</si>
  <si>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</si>
  <si>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</si>
  <si>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</si>
  <si>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</si>
  <si>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</si>
  <si>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</si>
  <si>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</si>
  <si>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</si>
  <si>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</si>
  <si>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</si>
  <si>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</si>
  <si>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</si>
  <si>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</si>
  <si>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</si>
  <si>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</si>
  <si>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</si>
  <si>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</si>
  <si>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</si>
  <si>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</si>
  <si>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</si>
  <si>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</si>
  <si>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</si>
  <si>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</si>
  <si>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</si>
  <si>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</si>
  <si>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</si>
  <si>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</si>
  <si>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</si>
  <si>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</si>
  <si>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</si>
  <si>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</si>
  <si>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</si>
  <si>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</si>
  <si>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</si>
  <si>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</si>
  <si>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</si>
  <si>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</si>
  <si>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</si>
  <si>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</si>
  <si>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</si>
  <si>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</si>
  <si>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</si>
  <si>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</si>
  <si>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</si>
  <si>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</si>
  <si>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</si>
  <si>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</si>
  <si>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</si>
  <si>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</si>
  <si>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</si>
  <si>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</si>
  <si>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</si>
  <si>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</si>
  <si>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</si>
  <si>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</si>
  <si>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</si>
  <si>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</si>
  <si>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</si>
  <si>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</si>
  <si>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</si>
  <si>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</si>
  <si>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</si>
  <si>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</si>
  <si>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</si>
  <si>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</si>
  <si>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</si>
  <si>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</si>
  <si>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</si>
  <si>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</si>
  <si>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</si>
  <si>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</si>
  <si>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</si>
  <si>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</si>
  <si>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</si>
  <si>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</si>
  <si>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</si>
  <si>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</si>
  <si>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</si>
  <si>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</si>
  <si>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</si>
  <si>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</si>
  <si>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</si>
  <si>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</si>
  <si>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</si>
  <si>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</si>
  <si>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</si>
  <si>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</si>
  <si>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</si>
  <si>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</si>
  <si>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</si>
  <si>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</si>
  <si>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</si>
  <si>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</si>
  <si>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</si>
  <si>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</si>
  <si>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</si>
  <si>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</si>
  <si>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</si>
  <si>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</si>
  <si>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</si>
  <si>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</si>
  <si>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</si>
  <si>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</si>
  <si>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</si>
  <si>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</si>
  <si>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</si>
  <si>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</si>
  <si>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</si>
  <si>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</si>
  <si>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</si>
  <si>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</si>
  <si>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</si>
  <si>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</si>
  <si>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</si>
  <si>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</si>
  <si>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</si>
  <si>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</si>
  <si>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</si>
  <si>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</si>
  <si>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</si>
  <si>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</si>
  <si>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</si>
  <si>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</si>
  <si>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</si>
  <si>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</si>
  <si>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</si>
  <si>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</si>
  <si>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</si>
  <si>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</si>
  <si>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</si>
  <si>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</si>
  <si>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</si>
  <si>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</si>
  <si>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</si>
  <si>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</si>
  <si>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</si>
  <si>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</si>
  <si>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</si>
  <si>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</si>
  <si>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</si>
  <si>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</si>
  <si>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</si>
  <si>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</si>
  <si>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</si>
  <si>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</si>
  <si>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</si>
  <si>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</si>
  <si>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</si>
  <si>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</si>
  <si>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</si>
  <si>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</si>
  <si>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</si>
  <si>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</si>
  <si>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</si>
  <si>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</si>
  <si>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</si>
  <si>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</si>
  <si>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</si>
  <si>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</si>
  <si>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</si>
  <si>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</si>
  <si>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</si>
  <si>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</si>
  <si>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</si>
  <si>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</si>
  <si>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</si>
  <si>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</si>
  <si>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</si>
  <si>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</si>
  <si>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</si>
  <si>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</si>
  <si>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</si>
  <si>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</si>
  <si>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</si>
  <si>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</si>
  <si>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</si>
  <si>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</si>
  <si>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</si>
  <si>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</si>
  <si>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</si>
  <si>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</si>
  <si>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</si>
  <si>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</si>
  <si>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</si>
  <si>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</si>
  <si>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</si>
  <si>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</si>
  <si>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</si>
  <si>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</si>
  <si>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</si>
  <si>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</si>
  <si>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</si>
  <si>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</si>
  <si>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</si>
  <si>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</si>
  <si>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</si>
  <si>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</si>
  <si>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</si>
  <si>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</si>
  <si>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</si>
  <si>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</si>
  <si>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</si>
  <si>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</si>
  <si>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</si>
  <si>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</si>
  <si>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</si>
  <si>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</si>
  <si>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</si>
  <si>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</si>
  <si>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</si>
  <si>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</si>
  <si>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</si>
  <si>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</si>
  <si>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</si>
  <si>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</si>
  <si>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</si>
  <si>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</si>
  <si>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</si>
  <si>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</si>
  <si>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</si>
  <si>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</si>
  <si>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</si>
  <si>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</si>
  <si>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</si>
  <si>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</si>
  <si>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</si>
  <si>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</si>
  <si>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</si>
  <si>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</si>
  <si>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</si>
  <si>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</si>
  <si>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</si>
  <si>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</si>
  <si>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</si>
  <si>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</si>
  <si>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</si>
  <si>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</si>
  <si>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</si>
  <si>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</si>
  <si>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</si>
  <si>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</si>
  <si>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</si>
  <si>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</si>
  <si>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</si>
  <si>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</si>
  <si>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</si>
  <si>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</si>
  <si>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</si>
  <si>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</si>
  <si>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</si>
  <si>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</si>
  <si>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</si>
  <si>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</si>
  <si>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</si>
  <si>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</si>
  <si>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</si>
  <si>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</si>
  <si>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</si>
  <si>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</si>
  <si>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</si>
  <si>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</si>
  <si>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</si>
  <si>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</si>
  <si>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</si>
  <si>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</si>
  <si>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</si>
  <si>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</si>
  <si>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</si>
  <si>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</si>
  <si>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</si>
  <si>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</si>
  <si>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</si>
  <si>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</si>
  <si>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</si>
  <si>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</si>
  <si>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</si>
  <si>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</si>
  <si>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</si>
  <si>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</si>
  <si>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</si>
  <si>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</si>
  <si>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</si>
  <si>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</si>
  <si>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</si>
  <si>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</si>
  <si>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</si>
  <si>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</si>
  <si>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</si>
  <si>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</si>
  <si>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</si>
  <si>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</si>
  <si>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</si>
  <si>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</si>
  <si>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</si>
  <si>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</si>
  <si>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</si>
  <si>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</si>
  <si>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</si>
  <si>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</si>
  <si>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</si>
  <si>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</si>
  <si>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</si>
  <si>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</si>
  <si>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</si>
  <si>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</si>
  <si>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</si>
  <si>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</si>
  <si>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</si>
  <si>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</si>
  <si>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</si>
  <si>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</si>
  <si>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</si>
  <si>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</si>
  <si>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</si>
  <si>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</si>
  <si>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</si>
  <si>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</si>
  <si>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</si>
  <si>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</si>
  <si>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</si>
  <si>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</si>
  <si>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</si>
  <si>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</si>
  <si>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</si>
  <si>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</si>
  <si>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</si>
  <si>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</si>
  <si>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</si>
  <si>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</si>
  <si>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</si>
  <si>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</si>
  <si>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</si>
  <si>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</si>
  <si>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</si>
  <si>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</si>
  <si>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</si>
  <si>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</si>
  <si>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</si>
  <si>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</si>
  <si>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</si>
  <si>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</si>
  <si>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</si>
  <si>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</si>
  <si>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</si>
  <si>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</si>
  <si>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</si>
  <si>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</si>
  <si>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</si>
  <si>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</si>
  <si>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</si>
  <si>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</si>
  <si>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</si>
  <si>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</si>
  <si>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</si>
  <si>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</si>
  <si>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</si>
  <si>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</si>
  <si>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</si>
  <si>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</si>
  <si>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</si>
  <si>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</si>
  <si>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</si>
  <si>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</si>
  <si>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</si>
  <si>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</si>
  <si>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</si>
  <si>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</si>
  <si>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</si>
  <si>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</si>
  <si>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</si>
  <si>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</si>
  <si>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</si>
  <si>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</si>
  <si>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</si>
  <si>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</si>
  <si>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</si>
  <si>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</si>
  <si>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</si>
  <si>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</si>
  <si>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</si>
  <si>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</si>
  <si>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</si>
  <si>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</si>
  <si>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</si>
  <si>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</si>
  <si>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</si>
  <si>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</si>
  <si>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</si>
  <si>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</si>
  <si>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</si>
  <si>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</si>
  <si>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</si>
  <si>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</si>
  <si>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</si>
  <si>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</si>
  <si>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</si>
  <si>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</si>
  <si>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</si>
  <si>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</si>
  <si>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</si>
  <si>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</si>
  <si>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</si>
  <si>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</si>
  <si>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</si>
  <si>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</si>
  <si>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</si>
  <si>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</si>
  <si>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</si>
  <si>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</si>
  <si>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</si>
  <si>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</si>
  <si>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</si>
  <si>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</si>
  <si>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</si>
  <si>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</si>
  <si>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</si>
  <si>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</si>
  <si>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</si>
  <si>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</si>
  <si>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</si>
  <si>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</si>
  <si>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</si>
  <si>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</si>
  <si>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</si>
  <si>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</si>
  <si>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</si>
  <si>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</si>
  <si>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</si>
  <si>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</si>
  <si>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</si>
  <si>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</si>
  <si>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</si>
  <si>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</si>
  <si>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</si>
  <si>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</si>
  <si>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</si>
  <si>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</si>
  <si>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</si>
  <si>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</si>
  <si>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</si>
  <si>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</si>
  <si>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</si>
  <si>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</si>
  <si>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</si>
  <si>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</si>
  <si>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</si>
  <si>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</si>
  <si>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</si>
  <si>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</si>
  <si>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</si>
  <si>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</si>
  <si>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</si>
  <si>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</si>
  <si>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</si>
  <si>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</si>
  <si>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</si>
  <si>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</si>
  <si>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</si>
  <si>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</si>
  <si>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</si>
  <si>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</si>
  <si>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</si>
  <si>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</si>
  <si>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</si>
  <si>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</si>
  <si>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</si>
  <si>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</si>
  <si>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</si>
  <si>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</si>
  <si>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</si>
  <si>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</si>
  <si>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</si>
  <si>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</si>
  <si>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</si>
  <si>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</si>
  <si>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</si>
  <si>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</si>
  <si>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</si>
  <si>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</si>
  <si>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</si>
  <si>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</si>
  <si>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</si>
  <si>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</si>
  <si>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</si>
  <si>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</si>
  <si>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</si>
  <si>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</si>
  <si>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</si>
  <si>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</si>
  <si>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</si>
  <si>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</si>
  <si>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</si>
  <si>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</si>
  <si>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</si>
  <si>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</si>
  <si>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</si>
  <si>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</si>
  <si>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</si>
  <si>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</si>
  <si>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</si>
  <si>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</si>
  <si>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</si>
  <si>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</si>
  <si>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</si>
  <si>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</si>
  <si>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</si>
  <si>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</si>
  <si>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</si>
  <si>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</si>
  <si>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</si>
  <si>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</si>
  <si>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</si>
  <si>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</si>
  <si>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</si>
  <si>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</si>
  <si>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</si>
  <si>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</si>
  <si>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</si>
  <si>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</si>
  <si>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</si>
  <si>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</si>
  <si>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</si>
  <si>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</si>
  <si>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</si>
  <si>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</si>
  <si>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</si>
  <si>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</si>
  <si>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</si>
  <si>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</si>
  <si>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</si>
  <si>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</si>
  <si>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</si>
  <si>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</si>
  <si>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</si>
  <si>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</si>
  <si>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</si>
  <si>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</si>
  <si>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</si>
  <si>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</si>
  <si>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</si>
  <si>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</si>
  <si>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</si>
  <si>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</si>
  <si>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</si>
  <si>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</si>
  <si>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</si>
  <si>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</si>
  <si>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</si>
  <si>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</si>
  <si>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</si>
  <si>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</si>
  <si>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</si>
  <si>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</si>
  <si>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</si>
  <si>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</si>
  <si>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</si>
  <si>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</si>
  <si>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</si>
  <si>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</si>
  <si>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</si>
  <si>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</si>
  <si>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</si>
  <si>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</si>
  <si>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</si>
  <si>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</si>
  <si>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</si>
  <si>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</si>
  <si>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</si>
  <si>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</si>
  <si>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</si>
  <si>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</si>
  <si>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</si>
  <si>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</si>
  <si>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</si>
  <si>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</si>
  <si>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</si>
  <si>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</si>
  <si>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</si>
  <si>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</si>
  <si>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</si>
  <si>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</si>
  <si>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</si>
  <si>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</si>
  <si>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</si>
  <si>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</si>
  <si>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</si>
  <si>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</si>
  <si>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</si>
  <si>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</si>
  <si>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</si>
  <si>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</si>
  <si>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</si>
  <si>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</si>
  <si>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</si>
  <si>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</si>
  <si>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</si>
  <si>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</si>
  <si>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</si>
  <si>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</si>
  <si>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</si>
  <si>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</si>
  <si>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</si>
  <si>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</si>
  <si>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</si>
  <si>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</si>
  <si>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</si>
  <si>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</si>
  <si>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</si>
  <si>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</si>
  <si>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</si>
  <si>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</si>
  <si>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</si>
  <si>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</si>
  <si>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</si>
  <si>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</si>
  <si>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</si>
  <si>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</si>
  <si>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</si>
  <si>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</si>
  <si>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</si>
  <si>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</si>
  <si>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</si>
  <si>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</si>
  <si>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</si>
  <si>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</si>
  <si>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</si>
  <si>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</si>
  <si>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</si>
  <si>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</si>
  <si>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</si>
  <si>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</si>
  <si>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</si>
  <si>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</si>
  <si>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</si>
  <si>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</si>
  <si>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</si>
  <si>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</si>
  <si>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</si>
  <si>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</si>
  <si>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</si>
  <si>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</si>
  <si>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</si>
  <si>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</si>
  <si>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</si>
  <si>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</si>
  <si>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</si>
  <si>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</si>
  <si>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</si>
  <si>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</si>
  <si>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</si>
  <si>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</si>
  <si>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</si>
  <si>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</si>
  <si>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</si>
  <si>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</si>
  <si>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</si>
  <si>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</si>
  <si>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</si>
  <si>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</si>
  <si>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</si>
  <si>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</si>
  <si>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</si>
  <si>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</si>
  <si>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</si>
  <si>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</si>
  <si>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</si>
  <si>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</si>
  <si>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</si>
  <si>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</si>
  <si>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</si>
  <si>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</si>
  <si>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</si>
  <si>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</si>
  <si>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</si>
  <si>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</si>
  <si>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</si>
  <si>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</si>
  <si>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</si>
  <si>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</si>
  <si>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</si>
  <si>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</si>
  <si>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</si>
  <si>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</si>
  <si>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</si>
  <si>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</si>
  <si>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</si>
  <si>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</si>
  <si>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</si>
  <si>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</si>
  <si>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</si>
  <si>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</si>
  <si>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</si>
  <si>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</si>
  <si>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</si>
  <si>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</si>
  <si>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</si>
  <si>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</si>
  <si>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</si>
  <si>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</si>
  <si>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</si>
  <si>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</si>
  <si>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</si>
  <si>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</si>
  <si>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</si>
  <si>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</si>
  <si>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</si>
  <si>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</si>
  <si>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</si>
  <si>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</si>
  <si>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</si>
  <si>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</si>
  <si>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</si>
  <si>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</si>
  <si>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</si>
  <si>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</si>
  <si>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</si>
  <si>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</si>
  <si>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</si>
  <si>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</si>
  <si>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</si>
  <si>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</si>
  <si>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</si>
  <si>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</si>
  <si>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</si>
  <si>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</si>
  <si>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</si>
  <si>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</si>
  <si>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</si>
  <si>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</si>
  <si>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</si>
  <si>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</si>
  <si>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</si>
  <si>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</si>
  <si>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</si>
  <si>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</si>
  <si>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</si>
  <si>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</si>
  <si>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</si>
  <si>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</si>
  <si>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</si>
  <si>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</si>
  <si>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</si>
  <si>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</si>
  <si>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</si>
  <si>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</si>
  <si>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</si>
  <si>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</si>
  <si>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</si>
  <si>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</si>
  <si>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</si>
  <si>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</si>
  <si>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</si>
  <si>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</si>
  <si>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</si>
  <si>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</si>
  <si>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</si>
  <si>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</si>
  <si>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</si>
  <si>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</si>
  <si>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</si>
  <si>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</si>
  <si>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</si>
  <si>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</si>
  <si>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</si>
  <si>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</si>
  <si>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</si>
  <si>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</si>
  <si>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</si>
  <si>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</si>
  <si>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</si>
  <si>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</si>
  <si>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</si>
  <si>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</si>
  <si>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</si>
  <si>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</si>
  <si>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</si>
  <si>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</si>
  <si>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</si>
  <si>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</si>
  <si>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</si>
  <si>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</si>
  <si>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</si>
  <si>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</si>
  <si>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</si>
  <si>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</si>
  <si>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</si>
  <si>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</si>
  <si>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</si>
  <si>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</si>
  <si>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</si>
  <si>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</si>
  <si>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</si>
  <si>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</si>
  <si>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</si>
  <si>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</si>
  <si>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</si>
  <si>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</si>
  <si>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</si>
  <si>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</si>
  <si>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</si>
  <si>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</si>
  <si>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</si>
  <si>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</si>
  <si>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</si>
  <si>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</si>
  <si>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</si>
  <si>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</si>
  <si>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</si>
  <si>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</si>
  <si>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</si>
  <si>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</si>
  <si>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</si>
  <si>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</si>
  <si>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</si>
  <si>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</si>
  <si>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</si>
  <si>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</si>
  <si>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</si>
  <si>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</si>
  <si>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</si>
  <si>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</si>
  <si>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</si>
  <si>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</si>
  <si>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</si>
  <si>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</si>
  <si>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</si>
  <si>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</si>
  <si>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</si>
  <si>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</si>
  <si>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</si>
  <si>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</si>
  <si>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</si>
  <si>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</si>
  <si>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</si>
  <si>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</si>
  <si>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</si>
  <si>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</si>
  <si>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</si>
  <si>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</si>
  <si>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</si>
  <si>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</si>
  <si>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</si>
  <si>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</si>
  <si>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</si>
  <si>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</si>
  <si>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</si>
  <si>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</si>
  <si>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</si>
  <si>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</si>
  <si>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</si>
  <si>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</si>
  <si>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</si>
  <si>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</si>
  <si>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</si>
  <si>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</si>
  <si>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</si>
  <si>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</si>
  <si>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</si>
  <si>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</si>
  <si>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</si>
  <si>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</si>
  <si>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</si>
  <si>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</si>
  <si>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</si>
  <si>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</si>
  <si>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</si>
  <si>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</si>
  <si>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</si>
  <si>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</si>
  <si>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</si>
  <si>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</si>
  <si>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</si>
  <si>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</si>
  <si>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</si>
  <si>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</si>
  <si>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</si>
  <si>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</si>
  <si>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</si>
  <si>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</si>
  <si>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</si>
  <si>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</si>
  <si>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</si>
  <si>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</si>
  <si>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</si>
  <si>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</si>
  <si>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</si>
  <si>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</si>
  <si>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</si>
  <si>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</si>
  <si>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</si>
  <si>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</si>
  <si>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</si>
  <si>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</si>
  <si>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</si>
  <si>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</si>
  <si>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</si>
  <si>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</si>
  <si>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</si>
  <si>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</si>
  <si>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</si>
  <si>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</si>
  <si>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</si>
  <si>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</si>
  <si>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</si>
  <si>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</si>
  <si>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</si>
  <si>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</si>
  <si>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</si>
  <si>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</si>
  <si>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</si>
  <si>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</si>
  <si>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</si>
  <si>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</si>
  <si>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</si>
  <si>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</si>
  <si>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</si>
  <si>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</si>
  <si>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</si>
  <si>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</si>
  <si>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</si>
  <si>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</si>
  <si>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</si>
  <si>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</si>
  <si>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</si>
  <si>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</si>
  <si>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</si>
  <si>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</si>
  <si>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</si>
  <si>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</si>
  <si>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</si>
  <si>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</si>
  <si>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</si>
  <si>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</si>
  <si>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</si>
  <si>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</si>
  <si>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</si>
  <si>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</si>
  <si>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</si>
  <si>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</si>
  <si>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</si>
  <si>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</si>
  <si>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</si>
  <si>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</si>
  <si>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</si>
  <si>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</si>
  <si>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</si>
  <si>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</si>
  <si>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</si>
  <si>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</si>
  <si>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</si>
  <si>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</si>
  <si>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</si>
  <si>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</si>
  <si>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</si>
  <si>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</si>
  <si>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</si>
  <si>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</si>
  <si>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</si>
  <si>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</si>
  <si>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</si>
  <si>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</si>
  <si>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</si>
  <si>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</si>
  <si>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</si>
  <si>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</si>
  <si>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</si>
  <si>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</si>
  <si>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</si>
  <si>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</si>
  <si>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</si>
  <si>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</si>
  <si>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</si>
  <si>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</si>
  <si>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</si>
  <si>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</si>
  <si>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</si>
  <si>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</si>
  <si>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</si>
  <si>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</si>
  <si>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</si>
  <si>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</si>
  <si>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</si>
  <si>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</si>
  <si>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</si>
  <si>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</si>
  <si>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</si>
  <si>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</si>
  <si>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</si>
  <si>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</si>
  <si>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</si>
  <si>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</si>
  <si>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</si>
  <si>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</si>
  <si>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</si>
  <si>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</si>
  <si>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</si>
  <si>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</si>
  <si>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</si>
  <si>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</si>
  <si>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</si>
  <si>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</si>
  <si>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</si>
  <si>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</si>
  <si>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</si>
  <si>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</si>
  <si>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</si>
  <si>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</si>
  <si>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</si>
  <si>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</si>
  <si>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</si>
  <si>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</si>
  <si>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</si>
  <si>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</si>
  <si>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</si>
  <si>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</si>
  <si>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</si>
  <si>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</si>
  <si>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</si>
  <si>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</si>
  <si>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</si>
  <si>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</si>
  <si>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</si>
  <si>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</si>
  <si>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</si>
  <si>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</si>
  <si>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</si>
  <si>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</si>
  <si>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</si>
  <si>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</si>
  <si>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</si>
  <si>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</si>
  <si>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</si>
  <si>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</si>
  <si>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</si>
  <si>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</si>
  <si>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</si>
  <si>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</si>
  <si>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</si>
  <si>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</si>
  <si>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</si>
  <si>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</si>
  <si>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</si>
  <si>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</si>
  <si>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</si>
  <si>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</si>
  <si>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</si>
  <si>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</si>
  <si>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</si>
  <si>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</si>
  <si>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</si>
  <si>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</si>
  <si>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</si>
  <si>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</si>
  <si>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</si>
  <si>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</si>
  <si>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</si>
  <si>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</si>
  <si>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</si>
  <si>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</si>
  <si>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</si>
  <si>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</si>
  <si>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</si>
  <si>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</si>
  <si>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</si>
  <si>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</si>
  <si>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</si>
  <si>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</si>
  <si>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</si>
  <si>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</si>
  <si>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</si>
  <si>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</si>
  <si>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</si>
  <si>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</si>
  <si>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</si>
  <si>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</si>
  <si>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</si>
  <si>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</si>
  <si>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</si>
  <si>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</si>
  <si>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</si>
  <si>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</si>
  <si>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</si>
  <si>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</si>
  <si>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</si>
  <si>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</si>
  <si>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</si>
  <si>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</si>
  <si>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</si>
  <si>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</si>
  <si>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</si>
  <si>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</si>
  <si>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</si>
  <si>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</si>
  <si>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</si>
  <si>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</si>
  <si>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</si>
  <si>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</si>
  <si>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</si>
  <si>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</si>
  <si>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</si>
  <si>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</si>
  <si>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</si>
  <si>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</si>
  <si>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</si>
  <si>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</si>
  <si>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</si>
  <si>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</si>
  <si>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</si>
  <si>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</si>
  <si>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</si>
  <si>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</si>
  <si>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</si>
  <si>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</si>
  <si>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</si>
  <si>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</si>
  <si>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</si>
  <si>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</si>
  <si>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</si>
  <si>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</si>
  <si>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</si>
  <si>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</si>
  <si>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</si>
  <si>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</si>
  <si>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</si>
  <si>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</si>
  <si>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</si>
  <si>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</si>
  <si>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</si>
  <si>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</si>
  <si>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</si>
  <si>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</si>
  <si>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</si>
  <si>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</si>
  <si>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</si>
  <si>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</si>
  <si>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</si>
  <si>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</si>
  <si>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</si>
  <si>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</si>
  <si>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</si>
  <si>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</si>
  <si>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</si>
  <si>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</si>
  <si>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</si>
  <si>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</si>
  <si>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</si>
  <si>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</si>
  <si>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</si>
  <si>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</si>
  <si>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</si>
  <si>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</si>
  <si>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</si>
  <si>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</si>
  <si>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</si>
  <si>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</si>
  <si>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</si>
  <si>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</si>
  <si>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</si>
  <si>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</si>
  <si>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</si>
  <si>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</si>
  <si>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</si>
  <si>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</si>
  <si>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</si>
  <si>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</si>
  <si>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</si>
  <si>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</si>
  <si>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</si>
  <si>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</si>
  <si>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</si>
  <si>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</si>
  <si>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</si>
  <si>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</si>
  <si>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</si>
  <si>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</si>
  <si>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</si>
  <si>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</si>
  <si>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</si>
  <si>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</si>
  <si>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</si>
  <si>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</si>
  <si>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</si>
  <si>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</si>
  <si>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</si>
  <si>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</si>
  <si>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</si>
  <si>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</si>
  <si>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</si>
  <si>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</si>
  <si>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</si>
  <si>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</si>
  <si>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</si>
  <si>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</si>
  <si>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</si>
  <si>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</si>
  <si>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</si>
  <si>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</si>
  <si>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</si>
  <si>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</si>
  <si>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</si>
  <si>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</si>
  <si>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</si>
  <si>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</si>
  <si>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</si>
  <si>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</si>
  <si>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</si>
  <si>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</si>
  <si>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</si>
  <si>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</si>
  <si>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</si>
  <si>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</si>
  <si>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</si>
  <si>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</si>
  <si>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</si>
  <si>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</si>
  <si>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</si>
  <si>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</si>
  <si>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</si>
  <si>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</si>
  <si>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</si>
  <si>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</si>
  <si>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</si>
  <si>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</si>
  <si>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</si>
  <si>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</si>
  <si>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</si>
  <si>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</si>
  <si>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</si>
  <si>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</si>
  <si>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</si>
  <si>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</si>
  <si>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</si>
  <si>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</si>
  <si>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</si>
  <si>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</si>
  <si>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</si>
  <si>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</si>
  <si>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</si>
  <si>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</si>
  <si>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</si>
  <si>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</si>
  <si>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</si>
  <si>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</si>
  <si>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</si>
  <si>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</si>
  <si>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</si>
  <si>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</si>
  <si>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</si>
  <si>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</si>
  <si>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</si>
  <si>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</si>
  <si>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</si>
  <si>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</si>
  <si>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</si>
  <si>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</si>
  <si>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</si>
  <si>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</si>
  <si>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</si>
  <si>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</si>
  <si>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</si>
  <si>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</si>
  <si>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</si>
  <si>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</si>
  <si>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</si>
  <si>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</si>
  <si>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</si>
  <si>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</si>
  <si>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</si>
  <si>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</si>
  <si>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</si>
  <si>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</si>
  <si>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</si>
  <si>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</si>
  <si>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</si>
  <si>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</si>
  <si>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</si>
  <si>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</si>
  <si>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</si>
  <si>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</si>
  <si>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</si>
  <si>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</si>
  <si>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</si>
  <si>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</si>
  <si>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</si>
  <si>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</si>
  <si>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</si>
  <si>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</si>
  <si>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</si>
  <si>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</si>
  <si>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</si>
  <si>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</si>
  <si>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</si>
  <si>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</si>
  <si>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</si>
  <si>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</si>
  <si>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</si>
  <si>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</si>
  <si>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</si>
  <si>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</si>
  <si>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</si>
  <si>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</si>
  <si>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</si>
  <si>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</si>
  <si>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</si>
  <si>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</si>
  <si>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</si>
  <si>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</si>
  <si>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</si>
  <si>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</si>
  <si>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</si>
  <si>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</si>
  <si>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</si>
  <si>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</si>
  <si>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</si>
  <si>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</si>
  <si>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</si>
  <si>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</si>
  <si>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</si>
  <si>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</si>
  <si>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</si>
  <si>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</si>
  <si>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</si>
  <si>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</si>
  <si>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</si>
  <si>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</si>
  <si>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</si>
  <si>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</si>
  <si>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</si>
  <si>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</si>
  <si>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</si>
  <si>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</si>
  <si>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</si>
  <si>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</si>
  <si>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</si>
  <si>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</si>
  <si>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</si>
  <si>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</si>
  <si>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</si>
  <si>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</si>
  <si>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</si>
  <si>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</si>
  <si>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</si>
  <si>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</si>
  <si>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</si>
  <si>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</si>
  <si>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</si>
  <si>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</si>
  <si>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</si>
  <si>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</si>
  <si>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</si>
  <si>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</si>
  <si>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</si>
  <si>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</si>
  <si>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</si>
  <si>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</si>
  <si>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</si>
  <si>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</si>
  <si>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</si>
  <si>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</si>
  <si>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</si>
  <si>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</si>
  <si>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</si>
  <si>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</si>
  <si>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</si>
  <si>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</si>
  <si>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</si>
  <si>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</si>
  <si>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</si>
  <si>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</si>
  <si>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</si>
  <si>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</si>
  <si>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</si>
  <si>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</si>
  <si>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</si>
  <si>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</si>
  <si>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</si>
  <si>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</si>
  <si>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</si>
  <si>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</si>
  <si>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</si>
  <si>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</si>
  <si>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</si>
  <si>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</si>
  <si>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</si>
  <si>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</si>
  <si>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</si>
  <si>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</si>
  <si>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</si>
  <si>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</si>
  <si>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</si>
  <si>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</si>
  <si>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</si>
  <si>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</si>
  <si>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</si>
  <si>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</si>
  <si>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</si>
  <si>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</si>
  <si>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</si>
  <si>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</si>
  <si>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</si>
  <si>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</si>
  <si>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</si>
  <si>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</si>
  <si>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</si>
  <si>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</si>
  <si>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</si>
  <si>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</si>
  <si>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</si>
  <si>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</si>
  <si>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</si>
  <si>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</si>
  <si>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</si>
  <si>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</si>
  <si>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</si>
  <si>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</si>
  <si>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</si>
  <si>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</si>
  <si>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</si>
  <si>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</si>
  <si>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</si>
  <si>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</si>
  <si>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</si>
  <si>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</si>
  <si>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</si>
  <si>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</si>
  <si>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</si>
  <si>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</si>
  <si>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</si>
  <si>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</si>
  <si>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</si>
  <si>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</si>
  <si>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</si>
  <si>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</si>
  <si>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</si>
  <si>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</si>
  <si>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</si>
  <si>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</si>
  <si>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</si>
  <si>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</si>
  <si>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</si>
  <si>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</si>
  <si>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</si>
  <si>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</si>
  <si>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</si>
  <si>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</si>
  <si>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</si>
  <si>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</si>
  <si>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</si>
  <si>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</si>
  <si>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</si>
  <si>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</si>
  <si>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</si>
  <si>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</si>
  <si>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</si>
  <si>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</si>
  <si>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</si>
  <si>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</si>
  <si>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</si>
  <si>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</si>
  <si>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</si>
  <si>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</si>
  <si>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</si>
  <si>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</si>
  <si>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</si>
  <si>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</si>
  <si>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</si>
  <si>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</si>
  <si>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</si>
  <si>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</si>
  <si>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</si>
  <si>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</si>
  <si>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</si>
  <si>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</si>
  <si>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</si>
  <si>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</si>
  <si>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</si>
  <si>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</si>
  <si>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</si>
  <si>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</si>
  <si>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</si>
  <si>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</si>
  <si>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</si>
  <si>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</si>
  <si>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</si>
  <si>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</si>
  <si>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</si>
  <si>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</si>
  <si>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</si>
  <si>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</si>
  <si>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</si>
  <si>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</si>
  <si>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</si>
  <si>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</si>
  <si>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</si>
  <si>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</si>
  <si>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</si>
  <si>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</si>
  <si>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</si>
  <si>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</si>
  <si>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</si>
  <si>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</si>
  <si>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</si>
  <si>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</si>
  <si>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</si>
  <si>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</si>
  <si>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</si>
  <si>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</si>
  <si>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</si>
  <si>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</si>
  <si>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</si>
  <si>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</si>
  <si>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</si>
  <si>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</si>
  <si>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</si>
  <si>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</si>
  <si>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</si>
  <si>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</si>
  <si>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</si>
  <si>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</si>
  <si>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</si>
  <si>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</si>
  <si>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</si>
  <si>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</si>
  <si>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</si>
  <si>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</si>
  <si>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</si>
  <si>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</si>
  <si>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</si>
  <si>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</si>
  <si>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</si>
  <si>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</si>
  <si>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</si>
  <si>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</si>
  <si>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</si>
  <si>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</si>
  <si>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</si>
  <si>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</si>
  <si>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</si>
  <si>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</si>
  <si>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</si>
  <si>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</si>
  <si>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</si>
  <si>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</si>
  <si>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</si>
  <si>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</si>
  <si>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</si>
  <si>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</si>
  <si>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</si>
  <si>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</si>
  <si>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</si>
  <si>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</si>
  <si>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</si>
  <si>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</si>
  <si>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</si>
  <si>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</si>
  <si>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</si>
  <si>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</si>
  <si>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</si>
  <si>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</si>
  <si>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</si>
  <si>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</si>
  <si>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</si>
  <si>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</si>
  <si>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</si>
  <si>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</si>
  <si>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</si>
  <si>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</si>
  <si>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</si>
  <si>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</si>
  <si>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</si>
  <si>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</si>
  <si>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</si>
  <si>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</si>
  <si>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</si>
  <si>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</si>
  <si>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</si>
  <si>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</si>
  <si>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</si>
  <si>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</si>
  <si>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</si>
  <si>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</si>
  <si>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</si>
  <si>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</si>
  <si>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</si>
  <si>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</si>
  <si>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</si>
  <si>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</si>
  <si>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</si>
  <si>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</si>
  <si>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</si>
  <si>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</si>
  <si>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</si>
  <si>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</si>
  <si>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</si>
  <si>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</si>
  <si>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</si>
  <si>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</si>
  <si>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</si>
  <si>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</si>
  <si>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</si>
  <si>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</si>
  <si>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</si>
  <si>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</si>
  <si>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</si>
  <si>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</si>
  <si>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</si>
  <si>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</si>
  <si>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</si>
  <si>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</si>
  <si>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</si>
  <si>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</si>
  <si>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</si>
  <si>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</si>
  <si>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</si>
  <si>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</si>
  <si>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</si>
  <si>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</si>
  <si>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</si>
  <si>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</si>
  <si>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</si>
  <si>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</si>
  <si>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</si>
  <si>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</si>
  <si>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</si>
  <si>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</si>
  <si>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</si>
  <si>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</si>
  <si>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</si>
  <si>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</si>
  <si>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</si>
  <si>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</si>
  <si>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</si>
  <si>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</si>
  <si>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</si>
  <si>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</si>
  <si>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</si>
  <si>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</si>
  <si>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</si>
  <si>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</si>
  <si>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</si>
  <si>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</si>
  <si>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</si>
  <si>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</si>
  <si>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</si>
  <si>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</si>
  <si>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</si>
  <si>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</si>
  <si>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</si>
  <si>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</si>
  <si>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</si>
  <si>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</si>
  <si>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</si>
  <si>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</si>
  <si>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</si>
  <si>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</si>
  <si>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</si>
  <si>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</si>
  <si>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</si>
  <si>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</si>
  <si>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</si>
  <si>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</si>
  <si>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</si>
  <si>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</si>
  <si>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</si>
  <si>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</si>
  <si>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</si>
  <si>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</si>
  <si>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</si>
  <si>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</si>
  <si>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</si>
  <si>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</si>
  <si>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</si>
  <si>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</si>
  <si>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</si>
  <si>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</si>
  <si>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</si>
  <si>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</si>
  <si>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</si>
  <si>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</si>
  <si>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</si>
  <si>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</si>
  <si>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</si>
  <si>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</si>
  <si>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</si>
  <si>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</si>
  <si>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</si>
  <si>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</si>
  <si>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</si>
  <si>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</si>
  <si>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</si>
  <si>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</si>
  <si>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</si>
  <si>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</si>
  <si>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</si>
  <si>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</si>
  <si>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</si>
  <si>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</si>
  <si>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</si>
  <si>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</si>
  <si>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</si>
  <si>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</si>
  <si>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</si>
  <si>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</si>
  <si>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</si>
  <si>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</si>
  <si>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</si>
  <si>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</si>
  <si>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</si>
  <si>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</si>
  <si>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</si>
  <si>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</si>
  <si>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</si>
  <si>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</si>
  <si>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</si>
  <si>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</si>
  <si>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</si>
  <si>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</si>
  <si>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</si>
  <si>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</si>
  <si>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</si>
  <si>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</si>
  <si>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</si>
  <si>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</si>
  <si>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</si>
  <si>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</si>
  <si>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</si>
  <si>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</si>
  <si>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</si>
  <si>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</si>
  <si>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</si>
  <si>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</si>
  <si>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</si>
  <si>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</si>
  <si>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</si>
  <si>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</si>
  <si>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</si>
  <si>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</si>
  <si>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</si>
  <si>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</si>
  <si>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</si>
  <si>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</si>
  <si>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</si>
  <si>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</si>
  <si>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</si>
  <si>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</si>
  <si>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</si>
  <si>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</si>
  <si>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</si>
  <si>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</si>
  <si>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</si>
  <si>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</si>
  <si>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</si>
  <si>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</si>
  <si>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</si>
  <si>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</si>
  <si>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</si>
  <si>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</si>
  <si>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</si>
  <si>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</si>
  <si>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</si>
  <si>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</si>
  <si>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</si>
  <si>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</si>
  <si>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</si>
  <si>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</si>
  <si>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</si>
  <si>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</si>
  <si>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</si>
  <si>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</si>
  <si>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</si>
  <si>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</si>
  <si>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</si>
  <si>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</si>
  <si>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</si>
  <si>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</si>
  <si>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</si>
  <si>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</si>
  <si>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</si>
  <si>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</si>
  <si>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</si>
  <si>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</si>
  <si>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</si>
  <si>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</si>
  <si>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</si>
  <si>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</si>
  <si>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</si>
  <si>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</si>
  <si>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</si>
  <si>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</si>
  <si>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</si>
  <si>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</si>
  <si>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</si>
  <si>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</si>
  <si>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</si>
  <si>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</si>
  <si>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</si>
  <si>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</si>
  <si>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</si>
  <si>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</si>
  <si>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</si>
  <si>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</si>
  <si>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</si>
  <si>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</si>
  <si>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</si>
  <si>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</si>
  <si>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</si>
  <si>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</si>
  <si>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</si>
  <si>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</si>
  <si>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</si>
  <si>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</si>
  <si>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</si>
  <si>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</si>
  <si>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</si>
  <si>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</si>
  <si>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</si>
  <si>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</si>
  <si>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</si>
  <si>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</si>
  <si>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</si>
  <si>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</si>
  <si>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</si>
  <si>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</si>
  <si>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</si>
  <si>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</si>
  <si>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</si>
  <si>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</si>
  <si>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</si>
  <si>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</si>
  <si>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</si>
  <si>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</si>
  <si>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</si>
  <si>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</si>
  <si>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</si>
  <si>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</si>
  <si>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</si>
  <si>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</si>
  <si>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</si>
  <si>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</si>
  <si>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</si>
  <si>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</si>
  <si>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</si>
  <si>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</si>
  <si>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</si>
  <si>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</si>
  <si>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</si>
  <si>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</si>
  <si>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</si>
  <si>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</si>
  <si>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</si>
  <si>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</si>
  <si>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</si>
  <si>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</si>
  <si>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</si>
  <si>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</si>
  <si>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</si>
  <si>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</si>
  <si>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</si>
  <si>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</si>
  <si>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</si>
  <si>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</si>
  <si>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</si>
  <si>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</si>
  <si>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</si>
  <si>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</si>
  <si>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</si>
  <si>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</si>
  <si>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</si>
  <si>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</si>
  <si>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</si>
  <si>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</si>
  <si>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</si>
  <si>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</si>
  <si>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</si>
  <si>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</si>
  <si>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</si>
  <si>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</si>
  <si>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</si>
  <si>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</si>
  <si>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</si>
  <si>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</si>
  <si>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</si>
  <si>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</si>
  <si>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</si>
  <si>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</si>
  <si>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</si>
  <si>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</si>
  <si>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</si>
  <si>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</si>
  <si>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</si>
  <si>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</si>
  <si>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</si>
  <si>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</si>
  <si>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</si>
  <si>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</si>
  <si>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</si>
  <si>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</si>
  <si>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</si>
  <si>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</si>
  <si>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</si>
  <si>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</si>
  <si>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</si>
  <si>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</si>
  <si>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</si>
  <si>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</si>
  <si>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</si>
  <si>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</si>
  <si>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</si>
  <si>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</si>
  <si>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</si>
  <si>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</si>
  <si>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</si>
  <si>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</si>
  <si>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</si>
  <si>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</si>
  <si>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</si>
  <si>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</si>
  <si>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</si>
  <si>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</si>
  <si>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</si>
  <si>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</si>
  <si>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</si>
  <si>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</si>
  <si>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</si>
  <si>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</si>
  <si>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</si>
  <si>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</si>
  <si>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</si>
  <si>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</si>
  <si>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</si>
  <si>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</si>
  <si>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</si>
  <si>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</si>
  <si>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</si>
  <si>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</si>
  <si>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</si>
  <si>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</si>
  <si>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</si>
  <si>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</si>
  <si>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</si>
  <si>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</si>
  <si>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</si>
  <si>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</si>
  <si>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</si>
  <si>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</si>
  <si>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</si>
  <si>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</si>
  <si>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</si>
  <si>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</si>
  <si>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</si>
  <si>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</si>
  <si>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</si>
  <si>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</si>
  <si>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</si>
  <si>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</si>
  <si>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</si>
  <si>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</si>
  <si>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</si>
  <si>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</si>
  <si>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</si>
  <si>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</si>
  <si>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</si>
  <si>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</si>
  <si>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</si>
  <si>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</si>
  <si>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</si>
  <si>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</si>
  <si>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</si>
  <si>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</si>
  <si>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</si>
  <si>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</si>
  <si>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</si>
  <si>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</si>
  <si>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</si>
  <si>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</si>
  <si>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</si>
  <si>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</si>
  <si>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</si>
  <si>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</si>
  <si>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</si>
  <si>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</si>
  <si>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</si>
  <si>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</si>
  <si>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</si>
  <si>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</si>
  <si>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</si>
  <si>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</si>
  <si>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</si>
  <si>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</si>
  <si>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</si>
  <si>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</si>
  <si>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</si>
  <si>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</si>
  <si>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</si>
  <si>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</si>
  <si>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</si>
  <si>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</si>
  <si>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</si>
  <si>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</si>
  <si>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</si>
  <si>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</si>
  <si>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</si>
  <si>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</si>
  <si>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</si>
  <si>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</si>
  <si>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</si>
  <si>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</si>
  <si>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</si>
  <si>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</si>
  <si>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</si>
  <si>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</si>
  <si>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</si>
  <si>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</si>
  <si>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</si>
  <si>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</si>
  <si>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</si>
  <si>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</si>
  <si>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</si>
  <si>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</si>
  <si>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</si>
  <si>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</si>
  <si>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</si>
  <si>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</si>
  <si>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</si>
  <si>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</si>
  <si>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</si>
  <si>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</si>
  <si>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</si>
  <si>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</si>
  <si>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</si>
  <si>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</si>
  <si>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</si>
  <si>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</si>
  <si>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</si>
  <si>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</si>
  <si>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</si>
  <si>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</si>
  <si>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</si>
  <si>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</si>
  <si>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</si>
  <si>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</si>
  <si>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</si>
  <si>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</si>
  <si>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</si>
  <si>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</si>
  <si>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</si>
  <si>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</si>
  <si>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</si>
  <si>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</si>
  <si>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</si>
  <si>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</si>
  <si>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</si>
  <si>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</si>
  <si>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</si>
  <si>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</si>
  <si>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</si>
  <si>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</si>
  <si>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</si>
  <si>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</si>
  <si>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</si>
  <si>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</si>
  <si>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</si>
  <si>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</si>
  <si>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</si>
  <si>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</si>
  <si>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</si>
  <si>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</si>
  <si>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</si>
  <si>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</si>
  <si>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</si>
  <si>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</si>
  <si>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</si>
  <si>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</si>
  <si>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</si>
  <si>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</si>
  <si>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</si>
  <si>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</si>
  <si>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</si>
  <si>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</si>
  <si>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</si>
  <si>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</si>
  <si>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</si>
  <si>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</si>
  <si>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</si>
  <si>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</si>
  <si>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</si>
  <si>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</si>
  <si>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</si>
  <si>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</si>
  <si>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</si>
  <si>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</si>
  <si>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</si>
  <si>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</si>
  <si>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</si>
  <si>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</si>
  <si>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</si>
  <si>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</si>
  <si>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</si>
  <si>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</si>
  <si>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</si>
  <si>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</si>
  <si>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</si>
  <si>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</si>
  <si>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</si>
  <si>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</si>
  <si>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</si>
  <si>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</si>
  <si>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</si>
  <si>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</si>
  <si>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</si>
  <si>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</si>
  <si>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</si>
  <si>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</si>
  <si>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</si>
  <si>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</si>
  <si>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</si>
  <si>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</si>
  <si>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</si>
  <si>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</si>
  <si>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</si>
  <si>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</si>
  <si>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</si>
  <si>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</si>
  <si>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</si>
  <si>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</si>
  <si>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</si>
  <si>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</si>
  <si>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</si>
  <si>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</si>
  <si>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</si>
  <si>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</si>
  <si>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</si>
  <si>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</si>
  <si>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</si>
  <si>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</si>
  <si>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</si>
  <si>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</si>
  <si>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</si>
  <si>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</si>
  <si>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</si>
  <si>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</si>
  <si>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</si>
  <si>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</si>
  <si>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</si>
  <si>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</si>
  <si>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</si>
  <si>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</si>
  <si>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</si>
  <si>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</si>
  <si>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</si>
  <si>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</si>
  <si>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</si>
  <si>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</si>
  <si>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</si>
  <si>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</si>
  <si>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</si>
  <si>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</si>
  <si>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</si>
  <si>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</si>
  <si>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</si>
  <si>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</si>
  <si>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</si>
  <si>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</si>
  <si>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</si>
  <si>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</si>
  <si>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</si>
  <si>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</si>
  <si>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</si>
  <si>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</si>
  <si>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</si>
  <si>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</si>
  <si>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</si>
  <si>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</si>
  <si>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</si>
  <si>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</si>
  <si>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</si>
  <si>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</si>
  <si>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</si>
  <si>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</si>
  <si>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</si>
  <si>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</si>
  <si>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</si>
  <si>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</si>
  <si>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</si>
  <si>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</si>
  <si>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</si>
  <si>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</si>
  <si>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</si>
  <si>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</si>
  <si>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</si>
  <si>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</si>
  <si>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</si>
  <si>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</si>
  <si>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</si>
  <si>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</si>
  <si>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</si>
  <si>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</si>
  <si>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</si>
  <si>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</si>
  <si>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</si>
  <si>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</si>
  <si>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</si>
  <si>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</si>
  <si>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</si>
  <si>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</si>
  <si>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</si>
  <si>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</si>
  <si>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</si>
  <si>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</si>
  <si>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</si>
  <si>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</si>
  <si>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</si>
  <si>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</si>
  <si>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</si>
  <si>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</si>
  <si>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</si>
  <si>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</si>
  <si>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</si>
  <si>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</si>
  <si>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</si>
  <si>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</si>
  <si>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</si>
  <si>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</si>
  <si>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</si>
  <si>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</si>
  <si>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</si>
  <si>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</si>
  <si>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</si>
  <si>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</si>
  <si>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</si>
  <si>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</si>
  <si>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</si>
  <si>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</si>
  <si>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</si>
  <si>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</si>
  <si>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</si>
  <si>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</si>
  <si>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</si>
  <si>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</si>
  <si>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</si>
  <si>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</si>
  <si>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</si>
  <si>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</si>
  <si>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</si>
  <si>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</si>
  <si>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</si>
  <si>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</si>
  <si>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</si>
  <si>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</si>
  <si>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</si>
  <si>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</si>
  <si>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</si>
  <si>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</si>
  <si>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</si>
  <si>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</si>
  <si>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</si>
  <si>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</si>
  <si>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</si>
  <si>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</si>
  <si>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</si>
  <si>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</si>
  <si>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</si>
  <si>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</si>
  <si>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</si>
  <si>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</si>
  <si>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</si>
  <si>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</si>
  <si>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</si>
  <si>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</si>
  <si>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</si>
  <si>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</si>
  <si>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</si>
  <si>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</si>
  <si>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</si>
  <si>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</si>
  <si>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</si>
  <si>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</si>
  <si>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</si>
  <si>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</si>
  <si>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</si>
  <si>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</si>
  <si>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</si>
  <si>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</si>
  <si>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</si>
  <si>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</si>
  <si>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</si>
  <si>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</si>
  <si>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</si>
  <si>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</si>
  <si>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</si>
  <si>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</si>
  <si>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</si>
  <si>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</si>
  <si>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</si>
  <si>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</si>
  <si>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</si>
  <si>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</si>
  <si>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</si>
  <si>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</si>
  <si>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</si>
  <si>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</si>
  <si>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</si>
  <si>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</si>
  <si>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</si>
  <si>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</si>
  <si>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</si>
  <si>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</si>
  <si>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</si>
  <si>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</si>
  <si>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</si>
  <si>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</si>
  <si>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</si>
  <si>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</si>
  <si>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</si>
  <si>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</si>
  <si>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</si>
  <si>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</si>
  <si>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</si>
  <si>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</si>
  <si>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</si>
  <si>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</si>
  <si>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</si>
  <si>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</si>
  <si>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</si>
  <si>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</si>
  <si>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</si>
  <si>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</si>
  <si>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</si>
  <si>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</si>
  <si>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</si>
  <si>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</si>
  <si>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</si>
  <si>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</si>
  <si>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</si>
  <si>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</si>
  <si>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</si>
  <si>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</si>
  <si>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</si>
  <si>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</si>
  <si>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</si>
  <si>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</si>
  <si>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</si>
  <si>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</si>
  <si>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</si>
  <si>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</si>
  <si>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</si>
  <si>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</si>
  <si>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</si>
  <si>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</si>
  <si>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</si>
  <si>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</si>
  <si>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</si>
  <si>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</si>
  <si>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</si>
  <si>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</si>
  <si>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</si>
  <si>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</si>
  <si>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</si>
  <si>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</si>
  <si>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</si>
  <si>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</si>
  <si>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</si>
  <si>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</si>
  <si>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</si>
  <si>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</si>
  <si>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</si>
  <si>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</si>
  <si>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</si>
  <si>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</si>
  <si>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</si>
  <si>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</si>
  <si>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</si>
  <si>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</si>
  <si>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</si>
  <si>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</si>
  <si>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</si>
  <si>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</si>
  <si>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</si>
  <si>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</si>
  <si>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</si>
  <si>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</si>
  <si>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</si>
  <si>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</si>
  <si>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</si>
  <si>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</si>
  <si>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</si>
  <si>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</si>
  <si>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</si>
  <si>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</si>
  <si>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</si>
  <si>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</si>
  <si>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</si>
  <si>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</si>
  <si>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</si>
  <si>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</si>
  <si>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</si>
  <si>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</si>
  <si>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</si>
  <si>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</si>
  <si>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</si>
  <si>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</si>
  <si>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</si>
  <si>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</si>
  <si>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</si>
  <si>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</si>
  <si>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</si>
  <si>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</si>
  <si>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</si>
  <si>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</si>
  <si>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</si>
  <si>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</si>
  <si>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</si>
  <si>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</si>
  <si>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</si>
  <si>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</si>
  <si>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</si>
  <si>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</si>
  <si>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</si>
  <si>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</si>
  <si>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</si>
  <si>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</si>
  <si>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</si>
  <si>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</si>
  <si>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</si>
  <si>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</si>
  <si>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</si>
  <si>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</si>
  <si>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</si>
  <si>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</si>
  <si>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</si>
  <si>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</si>
  <si>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</si>
  <si>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</si>
  <si>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</si>
  <si>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</si>
  <si>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</si>
  <si>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</si>
  <si>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</si>
  <si>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</si>
  <si>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</si>
  <si>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</si>
  <si>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</si>
  <si>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</si>
  <si>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</si>
  <si>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</si>
  <si>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</si>
  <si>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</si>
  <si>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</si>
  <si>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</si>
  <si>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</si>
  <si>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</si>
  <si>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</si>
  <si>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</si>
  <si>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</si>
  <si>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</si>
  <si>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</si>
  <si>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</si>
  <si>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</si>
  <si>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</si>
  <si>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</si>
  <si>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</si>
  <si>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</si>
  <si>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</si>
  <si>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</si>
  <si>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</si>
  <si>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</si>
  <si>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</si>
  <si>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</si>
  <si>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</si>
  <si>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</si>
  <si>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</si>
  <si>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</si>
  <si>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</si>
  <si>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</si>
  <si>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</si>
  <si>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</si>
  <si>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</si>
  <si>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</si>
  <si>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</si>
  <si>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</si>
  <si>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</si>
  <si>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</si>
  <si>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</si>
  <si>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</si>
  <si>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</si>
  <si>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</si>
  <si>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</si>
  <si>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</si>
  <si>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</si>
  <si>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</si>
  <si>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</si>
  <si>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</si>
  <si>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</si>
  <si>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</si>
  <si>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</si>
  <si>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</si>
  <si>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</si>
  <si>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</si>
  <si>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</si>
  <si>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</si>
  <si>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</si>
  <si>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</si>
  <si>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</si>
  <si>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</si>
  <si>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</si>
  <si>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</si>
  <si>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</si>
  <si>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</si>
  <si>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</si>
  <si>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</si>
  <si>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</si>
  <si>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</si>
  <si>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</si>
  <si>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</si>
  <si>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</si>
  <si>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</si>
  <si>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</si>
  <si>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</si>
  <si>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</si>
  <si>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</si>
  <si>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</si>
  <si>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</si>
  <si>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</si>
  <si>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</si>
  <si>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</si>
  <si>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</si>
  <si>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</si>
  <si>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</si>
  <si>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</si>
  <si>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</si>
  <si>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</si>
  <si>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</si>
  <si>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</si>
  <si>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</si>
  <si>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</si>
  <si>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</si>
  <si>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</si>
  <si>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</si>
  <si>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</si>
  <si>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</si>
  <si>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</si>
  <si>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</si>
  <si>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</si>
  <si>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</si>
  <si>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</si>
  <si>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</si>
  <si>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</si>
  <si>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</si>
  <si>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</si>
  <si>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</si>
  <si>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</si>
  <si>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</si>
  <si>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</si>
  <si>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</si>
  <si>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</si>
  <si>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</si>
  <si>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</si>
  <si>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</si>
  <si>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</si>
  <si>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</si>
  <si>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</si>
  <si>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</si>
  <si>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</si>
  <si>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</si>
  <si>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</si>
  <si>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</si>
  <si>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</si>
  <si>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</si>
  <si>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</si>
  <si>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</si>
  <si>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</si>
  <si>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</si>
  <si>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</si>
  <si>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</si>
  <si>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</si>
  <si>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</si>
  <si>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</si>
  <si>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</si>
  <si>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</si>
  <si>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</si>
  <si>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</si>
  <si>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</si>
  <si>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</si>
  <si>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</si>
  <si>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</si>
  <si>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</si>
  <si>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</si>
  <si>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</si>
  <si>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</si>
  <si>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</si>
  <si>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</si>
  <si>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</si>
  <si>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</si>
  <si>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</si>
  <si>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</si>
  <si>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</si>
  <si>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</si>
  <si>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</si>
  <si>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</si>
  <si>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</si>
  <si>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</si>
  <si>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</si>
  <si>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</si>
  <si>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</si>
  <si>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</si>
  <si>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</si>
  <si>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</si>
  <si>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</si>
  <si>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</si>
  <si>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</si>
  <si>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</si>
  <si>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</si>
  <si>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</si>
  <si>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</si>
  <si>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</si>
  <si>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</si>
  <si>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</si>
  <si>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</si>
  <si>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</si>
  <si>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</si>
  <si>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</si>
  <si>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</si>
  <si>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</si>
  <si>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</si>
  <si>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</si>
  <si>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</si>
  <si>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</si>
  <si>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</si>
  <si>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</si>
  <si>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</si>
  <si>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</si>
  <si>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</si>
  <si>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</si>
  <si>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</si>
  <si>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</si>
  <si>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</si>
  <si>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</si>
  <si>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</si>
  <si>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</si>
  <si>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</si>
  <si>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</si>
  <si>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</si>
  <si>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</si>
  <si>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</si>
  <si>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</si>
  <si>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</si>
  <si>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</si>
  <si>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</si>
  <si>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</si>
  <si>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</si>
  <si>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</si>
  <si>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</si>
  <si>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</si>
  <si>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</si>
  <si>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</si>
  <si>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</si>
  <si>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</si>
  <si>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</si>
  <si>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</si>
  <si>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</si>
  <si>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</si>
  <si>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</si>
  <si>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</si>
  <si>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</si>
  <si>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</si>
  <si>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</si>
  <si>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</si>
  <si>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</si>
  <si>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</si>
  <si>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</si>
  <si>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</si>
  <si>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</si>
  <si>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</si>
  <si>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</si>
  <si>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</si>
  <si>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</si>
  <si>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</si>
  <si>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</si>
  <si>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</si>
  <si>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</si>
  <si>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</si>
  <si>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</si>
  <si>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</si>
  <si>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</si>
  <si>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</si>
  <si>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</si>
  <si>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</si>
  <si>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</si>
  <si>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</si>
  <si>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</si>
  <si>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</si>
  <si>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</si>
  <si>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</si>
  <si>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</si>
  <si>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</si>
  <si>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</si>
  <si>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</si>
  <si>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</si>
  <si>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</si>
  <si>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</si>
  <si>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</si>
  <si>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</si>
  <si>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</si>
  <si>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</si>
  <si>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</si>
  <si>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</si>
  <si>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</si>
  <si>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</si>
  <si>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</si>
  <si>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</si>
  <si>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</si>
  <si>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</si>
  <si>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</si>
  <si>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</si>
  <si>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</si>
  <si>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</si>
  <si>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</si>
  <si>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</si>
  <si>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</si>
  <si>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</si>
  <si>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</si>
  <si>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</si>
  <si>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</si>
  <si>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</si>
  <si>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</si>
  <si>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</si>
  <si>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</si>
  <si>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</si>
  <si>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</si>
  <si>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</si>
  <si>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</si>
  <si>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</si>
  <si>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</si>
  <si>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</si>
  <si>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</si>
  <si>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</si>
  <si>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</si>
  <si>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</si>
  <si>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</si>
  <si>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</si>
  <si>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</si>
  <si>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</si>
  <si>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</si>
  <si>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</si>
  <si>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</si>
  <si>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</si>
  <si>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</si>
  <si>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</si>
  <si>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</si>
  <si>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</si>
  <si>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</si>
  <si>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</si>
  <si>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</si>
  <si>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</si>
  <si>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</si>
  <si>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</si>
  <si>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</si>
  <si>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</si>
  <si>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</si>
  <si>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</si>
  <si>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</si>
  <si>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</si>
  <si>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</si>
  <si>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</si>
  <si>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</si>
  <si>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</si>
  <si>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</si>
  <si>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</si>
  <si>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</si>
  <si>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</si>
  <si>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</si>
  <si>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</si>
  <si>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</si>
  <si>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</si>
  <si>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</si>
  <si>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</si>
  <si>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</si>
  <si>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</si>
  <si>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</si>
  <si>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</si>
  <si>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</si>
  <si>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</si>
  <si>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</si>
  <si>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</si>
  <si>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</si>
  <si>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</si>
  <si>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</si>
  <si>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</si>
  <si>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</si>
  <si>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</si>
  <si>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</si>
  <si>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</si>
  <si>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</si>
  <si>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</si>
  <si>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</si>
  <si>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</si>
  <si>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</si>
  <si>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</si>
  <si>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</si>
  <si>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</si>
  <si>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</si>
  <si>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</si>
  <si>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</si>
  <si>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</si>
  <si>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</si>
  <si>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</si>
  <si>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</si>
  <si>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</si>
  <si>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</si>
  <si>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</si>
  <si>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</si>
  <si>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</si>
  <si>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</si>
  <si>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</si>
  <si>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</si>
  <si>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</si>
  <si>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</si>
  <si>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</si>
  <si>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</si>
  <si>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</si>
  <si>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</si>
  <si>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</si>
  <si>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</si>
  <si>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</si>
  <si>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</si>
  <si>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</si>
  <si>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</si>
  <si>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</si>
  <si>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</si>
  <si>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</si>
  <si>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</si>
  <si>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</si>
  <si>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</si>
  <si>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</si>
  <si>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</si>
  <si>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</si>
  <si>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</si>
  <si>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</si>
  <si>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</si>
  <si>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</si>
  <si>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</si>
  <si>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</si>
  <si>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</si>
  <si>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</si>
  <si>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</si>
  <si>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</si>
  <si>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</si>
  <si>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</si>
  <si>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</si>
  <si>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</si>
  <si>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</si>
  <si>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</si>
  <si>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</si>
  <si>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</si>
  <si>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</si>
  <si>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</si>
  <si>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</si>
  <si>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</si>
  <si>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</si>
  <si>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</si>
  <si>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</si>
  <si>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</si>
  <si>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</si>
  <si>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</si>
  <si>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</si>
  <si>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</si>
  <si>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</si>
  <si>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</si>
  <si>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</si>
  <si>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</si>
  <si>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</si>
  <si>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</si>
  <si>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</si>
  <si>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</si>
  <si>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</si>
  <si>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</si>
  <si>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</si>
  <si>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</si>
  <si>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</si>
  <si>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</si>
  <si>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</si>
  <si>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</si>
  <si>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</si>
  <si>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</si>
  <si>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</si>
  <si>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</si>
  <si>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</si>
  <si>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</si>
  <si>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</si>
  <si>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</si>
  <si>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</si>
  <si>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</si>
  <si>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</si>
  <si>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</si>
  <si>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</si>
  <si>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</si>
  <si>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</si>
  <si>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</si>
  <si>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</si>
  <si>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</si>
  <si>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</si>
  <si>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</si>
  <si>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</si>
  <si>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</si>
  <si>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</si>
  <si>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</si>
  <si>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</si>
  <si>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</si>
  <si>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</si>
  <si>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</si>
  <si>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</si>
  <si>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</si>
  <si>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</si>
  <si>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</si>
  <si>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</si>
  <si>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</si>
  <si>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</si>
  <si>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</si>
  <si>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</si>
  <si>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</si>
  <si>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</si>
  <si>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</si>
  <si>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</si>
  <si>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</si>
  <si>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</si>
  <si>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</si>
  <si>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</si>
  <si>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</si>
  <si>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</si>
  <si>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</si>
  <si>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</si>
  <si>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</si>
  <si>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</si>
  <si>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</si>
  <si>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</si>
  <si>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</si>
  <si>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</si>
  <si>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</si>
  <si>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</si>
  <si>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</si>
  <si>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</si>
  <si>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</si>
  <si>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</si>
  <si>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</si>
  <si>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</si>
  <si>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</si>
  <si>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</si>
  <si>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</si>
  <si>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</si>
  <si>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</si>
  <si>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</si>
  <si>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</si>
  <si>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</si>
  <si>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</si>
  <si>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</si>
  <si>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</si>
  <si>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</si>
  <si>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</si>
  <si>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</si>
  <si>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</si>
  <si>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</si>
  <si>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</si>
  <si>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</si>
  <si>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</si>
  <si>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</si>
  <si>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</si>
  <si>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</si>
  <si>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</si>
  <si>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</si>
  <si>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</si>
  <si>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</si>
  <si>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</si>
  <si>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</si>
  <si>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</si>
  <si>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</si>
  <si>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</si>
  <si>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</si>
  <si>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</si>
  <si>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</si>
  <si>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</si>
  <si>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</si>
  <si>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</si>
  <si>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</si>
  <si>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</si>
  <si>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</si>
  <si>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</si>
  <si>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</si>
  <si>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</si>
  <si>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</si>
  <si>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</si>
  <si>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</si>
  <si>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</si>
  <si>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</si>
  <si>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</si>
  <si>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</si>
  <si>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</si>
  <si>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</si>
  <si>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</si>
  <si>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</si>
  <si>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</si>
  <si>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</si>
  <si>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</si>
  <si>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</si>
  <si>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</si>
  <si>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</si>
  <si>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</si>
  <si>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</si>
  <si>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</si>
  <si>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</si>
  <si>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</si>
  <si>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</si>
  <si>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</si>
  <si>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</si>
  <si>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</si>
  <si>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</si>
  <si>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</si>
  <si>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</si>
  <si>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</si>
  <si>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</si>
  <si>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</si>
  <si>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</si>
  <si>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</si>
  <si>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</si>
  <si>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</si>
  <si>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</si>
  <si>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</si>
  <si>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</si>
  <si>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</si>
  <si>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</si>
  <si>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</si>
  <si>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</si>
  <si>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</si>
  <si>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</si>
  <si>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</si>
  <si>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</si>
  <si>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</si>
  <si>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</si>
  <si>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</si>
  <si>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</si>
  <si>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</si>
  <si>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</si>
  <si>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</si>
  <si>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</si>
  <si>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</si>
  <si>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</si>
  <si>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</si>
  <si>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</si>
  <si>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</si>
  <si>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</si>
  <si>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</si>
  <si>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</si>
  <si>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</si>
  <si>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</si>
  <si>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</si>
  <si>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</si>
  <si>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</si>
  <si>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</si>
  <si>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</si>
  <si>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</si>
  <si>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</si>
  <si>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</si>
  <si>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</si>
  <si>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</si>
  <si>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</si>
  <si>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</si>
  <si>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</si>
  <si>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</si>
  <si>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</si>
  <si>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</si>
  <si>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</si>
  <si>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</si>
  <si>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</si>
  <si>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</si>
  <si>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</si>
  <si>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</si>
  <si>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</si>
  <si>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</si>
  <si>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</si>
  <si>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</si>
  <si>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</si>
  <si>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</si>
  <si>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</si>
  <si>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</si>
  <si>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</si>
  <si>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</si>
  <si>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</si>
  <si>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</si>
  <si>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</si>
  <si>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</si>
  <si>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</si>
  <si>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</si>
  <si>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</si>
  <si>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</si>
  <si>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</si>
  <si>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</si>
  <si>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</si>
  <si>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</si>
  <si>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</si>
  <si>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</si>
  <si>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</si>
  <si>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</si>
  <si>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</si>
  <si>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</si>
  <si>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</si>
  <si>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</si>
  <si>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</si>
  <si>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</si>
  <si>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</si>
  <si>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</si>
  <si>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</si>
  <si>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</si>
  <si>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</si>
  <si>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</si>
  <si>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</si>
  <si>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</si>
  <si>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</si>
  <si>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</si>
  <si>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</si>
  <si>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</si>
  <si>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</si>
  <si>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</si>
  <si>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</si>
  <si>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</si>
  <si>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</si>
  <si>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</si>
  <si>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</si>
  <si>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</si>
  <si>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</si>
  <si>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</si>
  <si>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</si>
  <si>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</si>
  <si>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</si>
  <si>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</si>
  <si>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</si>
  <si>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</si>
  <si>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</si>
  <si>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</si>
  <si>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</si>
  <si>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</si>
  <si>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</si>
  <si>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</si>
  <si>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</si>
  <si>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</si>
  <si>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</si>
  <si>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</si>
  <si>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</si>
  <si>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</si>
  <si>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</si>
  <si>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</si>
  <si>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</si>
  <si>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</si>
  <si>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</si>
  <si>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</si>
  <si>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</si>
  <si>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</si>
  <si>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</si>
  <si>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</si>
  <si>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</si>
  <si>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</si>
  <si>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</si>
  <si>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</si>
  <si>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</si>
  <si>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</si>
  <si>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</si>
  <si>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</si>
  <si>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</si>
  <si>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</si>
  <si>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</si>
  <si>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</si>
  <si>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</si>
  <si>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</si>
  <si>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</si>
  <si>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</si>
  <si>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</si>
  <si>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</si>
  <si>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</si>
  <si>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</si>
  <si>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</si>
  <si>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</si>
  <si>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</si>
  <si>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</si>
  <si>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</si>
  <si>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</si>
  <si>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</si>
  <si>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</si>
  <si>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</si>
  <si>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</si>
  <si>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</si>
  <si>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</si>
  <si>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</si>
  <si>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</si>
  <si>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</si>
  <si>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</si>
  <si>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</si>
  <si>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</si>
  <si>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</si>
  <si>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</si>
  <si>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</si>
  <si>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</si>
  <si>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</si>
  <si>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</si>
  <si>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</si>
  <si>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</si>
  <si>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</si>
  <si>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</si>
  <si>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</si>
  <si>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</si>
  <si>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</si>
  <si>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</si>
  <si>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</si>
  <si>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</si>
  <si>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</si>
  <si>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</si>
  <si>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</si>
  <si>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</si>
  <si>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</si>
  <si>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</si>
  <si>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</si>
  <si>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</si>
  <si>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</si>
  <si>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</si>
  <si>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</si>
  <si>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</si>
  <si>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</si>
  <si>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</si>
  <si>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</si>
  <si>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</si>
  <si>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</si>
  <si>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</si>
  <si>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</si>
  <si>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</si>
  <si>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</si>
  <si>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</si>
  <si>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</si>
  <si>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</si>
  <si>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</si>
  <si>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</si>
  <si>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</si>
  <si>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</si>
  <si>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</si>
  <si>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</si>
  <si>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</si>
  <si>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</si>
  <si>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</si>
  <si>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</si>
  <si>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</si>
  <si>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</si>
  <si>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</si>
  <si>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</si>
  <si>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</si>
  <si>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</si>
  <si>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</si>
  <si>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</si>
  <si>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</si>
  <si>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</si>
  <si>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</si>
  <si>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</si>
  <si>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</si>
  <si>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</si>
  <si>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</si>
  <si>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</si>
  <si>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</si>
  <si>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</si>
  <si>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</si>
  <si>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</si>
  <si>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</si>
  <si>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</si>
  <si>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</si>
  <si>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</si>
  <si>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</si>
  <si>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</si>
  <si>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</si>
  <si>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</si>
  <si>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</si>
  <si>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</si>
  <si>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</si>
  <si>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</si>
  <si>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</si>
  <si>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</si>
  <si>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</si>
  <si>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</si>
  <si>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</si>
  <si>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</si>
  <si>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</si>
  <si>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</si>
  <si>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</si>
  <si>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</si>
  <si>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</si>
  <si>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</si>
  <si>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</si>
  <si>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</si>
  <si>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</si>
  <si>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</si>
  <si>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</si>
  <si>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</si>
  <si>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</si>
  <si>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</si>
  <si>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</si>
  <si>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</si>
  <si>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</si>
  <si>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</si>
  <si>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</si>
  <si>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</si>
  <si>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</si>
  <si>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</si>
  <si>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</si>
  <si>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</si>
  <si>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</si>
  <si>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</si>
  <si>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</si>
  <si>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</si>
  <si>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</si>
  <si>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</si>
  <si>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</si>
  <si>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</si>
  <si>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</si>
  <si>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</si>
  <si>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</si>
  <si>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</si>
  <si>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</si>
  <si>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</si>
  <si>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</si>
  <si>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</si>
  <si>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</si>
  <si>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</si>
  <si>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</si>
  <si>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</si>
  <si>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</si>
  <si>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</si>
  <si>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</si>
  <si>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</si>
  <si>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</si>
  <si>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</si>
  <si>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</si>
  <si>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</si>
  <si>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</si>
  <si>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</si>
  <si>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</si>
  <si>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</si>
  <si>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</si>
  <si>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</si>
  <si>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</si>
  <si>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</si>
  <si>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</si>
  <si>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</si>
  <si>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</si>
  <si>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</si>
  <si>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</si>
  <si>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</si>
  <si>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</si>
  <si>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</si>
  <si>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</si>
  <si>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</si>
  <si>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</si>
  <si>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</si>
  <si>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</si>
  <si>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</si>
  <si>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</si>
  <si>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</si>
  <si>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</si>
  <si>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</si>
  <si>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</si>
  <si>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</si>
  <si>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</si>
  <si>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</si>
  <si>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</si>
  <si>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</si>
  <si>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</si>
  <si>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</si>
  <si>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</si>
  <si>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</si>
  <si>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</si>
  <si>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</si>
  <si>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</si>
  <si>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</si>
  <si>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</si>
  <si>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</si>
  <si>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</si>
  <si>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</si>
  <si>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</si>
  <si>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</si>
  <si>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</si>
  <si>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</si>
  <si>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</si>
  <si>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</si>
  <si>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</si>
  <si>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</si>
  <si>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</si>
  <si>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</si>
  <si>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</si>
  <si>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</si>
  <si>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</si>
  <si>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</si>
  <si>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</si>
  <si>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</si>
  <si>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</si>
  <si>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</si>
  <si>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</si>
  <si>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</si>
  <si>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</si>
  <si>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</si>
  <si>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</si>
  <si>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</si>
  <si>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</si>
  <si>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</si>
  <si>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</si>
  <si>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</si>
  <si>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</si>
  <si>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</si>
  <si>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</si>
  <si>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</si>
  <si>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</si>
  <si>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</si>
  <si>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</si>
  <si>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</si>
  <si>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</si>
  <si>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</si>
  <si>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</si>
  <si>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</si>
  <si>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</si>
  <si>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</si>
  <si>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</si>
  <si>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</si>
  <si>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</si>
  <si>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</si>
  <si>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</si>
  <si>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</si>
  <si>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</si>
  <si>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</si>
  <si>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</si>
  <si>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</si>
  <si>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</si>
  <si>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</si>
  <si>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</si>
  <si>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</si>
  <si>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</si>
  <si>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</si>
  <si>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</si>
  <si>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</si>
  <si>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</si>
  <si>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</si>
  <si>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</si>
  <si>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</si>
  <si>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</si>
  <si>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</si>
  <si>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</si>
  <si>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</si>
  <si>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</si>
  <si>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</si>
  <si>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</si>
  <si>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</si>
  <si>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</si>
  <si>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</si>
  <si>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</si>
  <si>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</si>
  <si>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</si>
  <si>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</si>
  <si>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</si>
  <si>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</si>
  <si>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</si>
  <si>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</si>
  <si>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</si>
  <si>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</si>
  <si>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</si>
  <si>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</si>
  <si>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</si>
  <si>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</si>
  <si>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</si>
  <si>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</si>
  <si>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</si>
  <si>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</si>
  <si>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</si>
  <si>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</si>
  <si>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</si>
  <si>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</si>
  <si>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</si>
  <si>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</si>
  <si>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</si>
  <si>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</si>
  <si>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</si>
  <si>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</si>
  <si>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</si>
  <si>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</si>
  <si>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</si>
  <si>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</si>
  <si>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</si>
  <si>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</si>
  <si>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</si>
  <si>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</si>
  <si>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</si>
  <si>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</si>
  <si>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</si>
  <si>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</si>
  <si>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</si>
  <si>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</si>
  <si>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</si>
  <si>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</si>
  <si>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</si>
  <si>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</si>
  <si>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</si>
  <si>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</si>
  <si>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</si>
  <si>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</si>
  <si>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</si>
  <si>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</si>
  <si>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</si>
  <si>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</si>
  <si>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</si>
  <si>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</si>
  <si>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</si>
  <si>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</si>
  <si>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</si>
  <si>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</si>
  <si>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</si>
  <si>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</si>
  <si>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</si>
  <si>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</si>
  <si>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</si>
  <si>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</si>
  <si>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</si>
  <si>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</si>
  <si>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</si>
  <si>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</si>
  <si>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</si>
  <si>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</si>
  <si>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</si>
  <si>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</si>
  <si>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</si>
  <si>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</si>
  <si>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</si>
  <si>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</si>
  <si>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</si>
  <si>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</si>
  <si>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</si>
  <si>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</si>
  <si>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</si>
  <si>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</si>
  <si>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</si>
  <si>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</si>
  <si>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</si>
  <si>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</si>
  <si>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</si>
  <si>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</si>
  <si>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</si>
  <si>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</si>
  <si>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</si>
  <si>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</si>
  <si>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</si>
  <si>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</si>
  <si>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</si>
  <si>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</si>
  <si>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</si>
  <si>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</si>
  <si>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</si>
  <si>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</si>
  <si>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</si>
  <si>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</si>
  <si>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</si>
  <si>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</si>
  <si>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</si>
  <si>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</si>
  <si>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</si>
  <si>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</si>
  <si>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</si>
  <si>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</si>
  <si>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</si>
  <si>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</si>
  <si>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</si>
  <si>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</si>
  <si>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</si>
  <si>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</si>
  <si>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</si>
  <si>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</si>
  <si>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</si>
  <si>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</si>
  <si>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</si>
  <si>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</si>
  <si>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</si>
  <si>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</si>
  <si>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</si>
  <si>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</si>
  <si>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</si>
  <si>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</si>
  <si>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</si>
  <si>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</si>
  <si>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</si>
  <si>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</si>
  <si>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</si>
  <si>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</si>
  <si>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</si>
  <si>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</si>
  <si>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</si>
  <si>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</si>
  <si>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</si>
  <si>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</si>
  <si>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</si>
  <si>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</si>
  <si>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</si>
  <si>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</si>
  <si>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</si>
  <si>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</si>
  <si>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</si>
  <si>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</si>
  <si>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</si>
  <si>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</si>
  <si>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</si>
  <si>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</si>
  <si>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</si>
  <si>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</si>
  <si>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</si>
  <si>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</si>
  <si>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</si>
  <si>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</si>
  <si>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</si>
  <si>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</si>
  <si>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</si>
  <si>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</si>
  <si>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</si>
  <si>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</si>
  <si>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</si>
  <si>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</si>
  <si>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</si>
  <si>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</si>
  <si>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</si>
  <si>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</si>
  <si>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</si>
  <si>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</si>
  <si>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</si>
  <si>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</si>
  <si>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</si>
  <si>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</si>
  <si>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</si>
  <si>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</si>
  <si>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</si>
  <si>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</si>
  <si>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</si>
  <si>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</si>
  <si>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</si>
  <si>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</si>
  <si>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</si>
  <si>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</si>
  <si>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</si>
  <si>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</si>
  <si>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</si>
  <si>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</si>
  <si>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</si>
  <si>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</si>
  <si>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</si>
  <si>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</si>
  <si>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</si>
  <si>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</si>
  <si>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</si>
  <si>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</si>
  <si>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</si>
  <si>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</si>
  <si>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</si>
  <si>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</si>
  <si>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</si>
  <si>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</si>
  <si>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</si>
  <si>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</si>
  <si>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</si>
  <si>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</si>
  <si>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</si>
  <si>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</si>
  <si>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</si>
  <si>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</si>
  <si>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</si>
  <si>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</si>
  <si>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</si>
  <si>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</si>
  <si>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</si>
  <si>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</si>
  <si>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</si>
  <si>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</si>
  <si>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</si>
  <si>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</si>
  <si>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</si>
  <si>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</si>
  <si>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</si>
  <si>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</si>
  <si>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</si>
  <si>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</si>
  <si>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</si>
  <si>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</si>
  <si>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</si>
  <si>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</si>
  <si>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</si>
  <si>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</si>
  <si>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</si>
  <si>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</si>
  <si>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</si>
  <si>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</si>
  <si>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</si>
  <si>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</si>
  <si>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</si>
  <si>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</si>
  <si>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</si>
  <si>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</si>
  <si>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</si>
  <si>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</si>
  <si>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</si>
  <si>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</si>
  <si>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</si>
  <si>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</si>
  <si>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</si>
  <si>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</si>
  <si>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</si>
  <si>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</si>
  <si>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</si>
  <si>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</si>
  <si>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</si>
  <si>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</si>
  <si>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</si>
  <si>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</si>
  <si>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</si>
  <si>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</si>
  <si>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</si>
  <si>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</si>
  <si>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</si>
  <si>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</si>
  <si>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</si>
  <si>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</si>
  <si>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</si>
  <si>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</si>
  <si>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</si>
  <si>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</si>
  <si>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</si>
  <si>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</si>
  <si>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</si>
  <si>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</si>
  <si>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</si>
  <si>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</si>
  <si>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</si>
  <si>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</si>
  <si>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</si>
  <si>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</si>
  <si>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</si>
  <si>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</si>
  <si>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</si>
  <si>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</si>
  <si>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</si>
  <si>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</si>
  <si>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</si>
  <si>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</si>
  <si>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</si>
  <si>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</si>
  <si>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</si>
  <si>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</si>
  <si>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</si>
  <si>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</si>
  <si>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</si>
  <si>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</si>
  <si>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</si>
  <si>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</si>
  <si>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</si>
  <si>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</si>
  <si>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</si>
  <si>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</si>
  <si>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</si>
  <si>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</si>
  <si>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</si>
  <si>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</si>
  <si>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</si>
  <si>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</si>
  <si>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</si>
  <si>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</si>
  <si>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</si>
  <si>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</si>
  <si>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</si>
  <si>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</si>
  <si>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</si>
  <si>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</si>
  <si>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</si>
  <si>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</si>
  <si>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</si>
  <si>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</si>
  <si>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</si>
  <si>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</si>
  <si>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</si>
  <si>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</si>
  <si>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</si>
  <si>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</si>
  <si>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</si>
  <si>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</si>
  <si>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</si>
  <si>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</si>
  <si>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</si>
  <si>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</si>
  <si>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</si>
  <si>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</si>
  <si>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</si>
  <si>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</si>
  <si>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</si>
  <si>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</si>
  <si>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</si>
  <si>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</si>
  <si>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</si>
  <si>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</si>
  <si>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</si>
  <si>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</si>
  <si>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</si>
  <si>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</si>
  <si>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</si>
  <si>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</si>
  <si>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</si>
  <si>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</si>
  <si>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</si>
  <si>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</si>
  <si>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</si>
  <si>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</si>
  <si>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</si>
  <si>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</si>
  <si>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</si>
  <si>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</si>
  <si>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</si>
  <si>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</si>
  <si>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</si>
  <si>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</si>
  <si>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</si>
  <si>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</si>
  <si>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</si>
  <si>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</si>
  <si>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</si>
  <si>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</si>
  <si>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</si>
  <si>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</si>
  <si>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</si>
  <si>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</si>
  <si>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</si>
  <si>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</si>
  <si>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</si>
  <si>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</si>
  <si>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</si>
  <si>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</si>
  <si>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</si>
  <si>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</si>
  <si>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</si>
  <si>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</si>
  <si>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</si>
  <si>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</si>
  <si>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</si>
  <si>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</si>
  <si>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</si>
  <si>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</si>
  <si>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</si>
  <si>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</si>
  <si>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</si>
  <si>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</si>
  <si>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</si>
  <si>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</si>
  <si>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</si>
  <si>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</si>
  <si>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</si>
  <si>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</si>
  <si>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</si>
  <si>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</si>
  <si>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</si>
  <si>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</si>
  <si>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</si>
  <si>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</si>
  <si>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</si>
  <si>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</si>
  <si>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</si>
  <si>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</si>
  <si>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</si>
  <si>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</si>
  <si>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</si>
  <si>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</si>
  <si>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</si>
  <si>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</si>
  <si>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</si>
  <si>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</si>
  <si>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</si>
  <si>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</si>
  <si>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</si>
  <si>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</si>
  <si>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</si>
  <si>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</si>
  <si>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</si>
  <si>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</si>
  <si>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</si>
  <si>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</si>
  <si>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</si>
  <si>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</si>
  <si>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</si>
  <si>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</si>
  <si>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</si>
  <si>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</si>
  <si>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</si>
  <si>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</si>
  <si>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</si>
  <si>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</si>
  <si>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</si>
  <si>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</si>
  <si>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</si>
  <si>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</si>
  <si>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</si>
  <si>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</si>
  <si>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</si>
  <si>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</si>
  <si>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</si>
  <si>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</si>
  <si>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</si>
  <si>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</si>
  <si>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</si>
  <si>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</si>
  <si>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</si>
  <si>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</si>
  <si>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</si>
  <si>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</si>
  <si>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</si>
  <si>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</si>
  <si>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</si>
  <si>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</si>
  <si>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</si>
  <si>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</si>
  <si>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</si>
  <si>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</si>
  <si>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</si>
  <si>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</si>
  <si>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</si>
  <si>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</si>
  <si>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</si>
  <si>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</si>
  <si>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</si>
  <si>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</si>
  <si>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</si>
  <si>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</si>
  <si>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</si>
  <si>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</si>
  <si>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</si>
  <si>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</si>
  <si>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</si>
  <si>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</si>
  <si>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</si>
  <si>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</si>
  <si>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</si>
  <si>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</si>
  <si>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</si>
  <si>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</si>
  <si>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</si>
  <si>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</si>
  <si>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</si>
  <si>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</si>
  <si>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</si>
  <si>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</si>
  <si>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</si>
  <si>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</si>
  <si>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</si>
  <si>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</si>
  <si>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</si>
  <si>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</si>
  <si>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</si>
  <si>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</si>
  <si>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</si>
  <si>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</si>
  <si>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</si>
  <si>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</si>
  <si>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</si>
  <si>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</si>
  <si>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</si>
  <si>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</si>
  <si>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</si>
  <si>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</si>
  <si>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</si>
  <si>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</si>
  <si>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</si>
  <si>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</si>
  <si>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</si>
  <si>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</si>
  <si>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</si>
  <si>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</si>
  <si>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</si>
  <si>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</si>
  <si>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</si>
  <si>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</si>
  <si>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</si>
  <si>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</si>
  <si>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</si>
  <si>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</si>
  <si>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</si>
  <si>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</si>
  <si>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</si>
  <si>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</si>
  <si>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</si>
  <si>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</si>
  <si>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</si>
  <si>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</si>
  <si>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</si>
  <si>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</si>
  <si>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</si>
  <si>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</si>
  <si>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</si>
  <si>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</si>
  <si>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</si>
  <si>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</si>
  <si>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</si>
  <si>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</si>
  <si>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</si>
  <si>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</si>
  <si>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</si>
  <si>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</si>
  <si>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</si>
  <si>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</si>
  <si>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</si>
  <si>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</si>
  <si>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</si>
  <si>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</si>
  <si>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</si>
  <si>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</si>
  <si>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</si>
  <si>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</si>
  <si>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</si>
  <si>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</si>
  <si>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</si>
  <si>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</si>
  <si>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</si>
  <si>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</si>
  <si>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</si>
  <si>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</si>
  <si>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</si>
  <si>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</si>
  <si>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</si>
  <si>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</si>
  <si>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</si>
  <si>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</si>
  <si>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</si>
  <si>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</si>
  <si>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</si>
  <si>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</si>
  <si>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</si>
  <si>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</si>
  <si>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</si>
  <si>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</si>
  <si>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</si>
  <si>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</si>
  <si>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</si>
  <si>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</si>
  <si>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</si>
  <si>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</si>
  <si>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</si>
  <si>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</si>
  <si>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</si>
  <si>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</si>
  <si>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</si>
  <si>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</si>
  <si>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</si>
  <si>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</si>
  <si>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</si>
  <si>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</si>
  <si>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</si>
  <si>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</si>
  <si>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</si>
  <si>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</si>
  <si>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</si>
  <si>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</si>
  <si>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</si>
  <si>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</si>
  <si>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</si>
  <si>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</si>
  <si>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</si>
  <si>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</si>
  <si>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</si>
  <si>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</si>
  <si>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</si>
  <si>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</si>
  <si>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</si>
  <si>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</si>
  <si>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</si>
  <si>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</si>
  <si>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</si>
  <si>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</si>
  <si>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</si>
  <si>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</si>
  <si>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</si>
  <si>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</si>
  <si>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</si>
  <si>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</si>
  <si>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</si>
  <si>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</si>
  <si>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</si>
  <si>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</si>
  <si>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</si>
  <si>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</si>
  <si>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</si>
  <si>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</si>
  <si>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</si>
  <si>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</si>
  <si>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</si>
  <si>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</si>
  <si>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</si>
  <si>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</si>
  <si>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</si>
  <si>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</si>
  <si>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</si>
  <si>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</si>
  <si>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</si>
  <si>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</si>
  <si>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</si>
  <si>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</si>
  <si>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</si>
  <si>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</si>
  <si>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</si>
  <si>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</si>
  <si>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</si>
  <si>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</si>
  <si>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</si>
  <si>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</si>
  <si>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</si>
  <si>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</si>
  <si>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</si>
  <si>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</si>
  <si>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</si>
  <si>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</si>
  <si>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</si>
  <si>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</si>
  <si>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</si>
  <si>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</si>
  <si>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</si>
  <si>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</si>
  <si>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</si>
  <si>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</si>
  <si>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</si>
  <si>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</si>
  <si>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</si>
  <si>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</si>
  <si>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</si>
  <si>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</si>
  <si>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</si>
  <si>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</si>
  <si>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</si>
  <si>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</si>
  <si>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</si>
  <si>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</si>
  <si>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</si>
  <si>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</si>
  <si>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</si>
  <si>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</si>
  <si>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</si>
  <si>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</si>
  <si>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</si>
  <si>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</si>
  <si>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</si>
  <si>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</si>
  <si>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</si>
  <si>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</si>
  <si>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</si>
  <si>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</si>
  <si>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</si>
  <si>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</si>
  <si>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</si>
  <si>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</si>
  <si>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</si>
  <si>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</si>
  <si>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</si>
  <si>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</si>
  <si>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</si>
  <si>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</si>
  <si>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</si>
  <si>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</si>
  <si>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</si>
  <si>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</si>
  <si>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</si>
  <si>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</si>
  <si>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</si>
  <si>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</si>
  <si>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</si>
  <si>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</si>
  <si>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</si>
  <si>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</si>
  <si>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</si>
  <si>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</si>
  <si>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</si>
  <si>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</si>
  <si>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</si>
  <si>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</si>
  <si>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</si>
  <si>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</si>
  <si>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</si>
  <si>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</si>
  <si>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</si>
  <si>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</si>
  <si>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</si>
  <si>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</si>
  <si>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</si>
  <si>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</si>
  <si>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</si>
  <si>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</si>
  <si>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</si>
  <si>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</si>
  <si>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</si>
  <si>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</si>
  <si>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</si>
  <si>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</si>
  <si>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</si>
  <si>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</si>
  <si>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</si>
  <si>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</si>
  <si>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</si>
  <si>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</si>
  <si>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</si>
  <si>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</si>
  <si>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</si>
  <si>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</si>
  <si>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</si>
  <si>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</si>
  <si>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</si>
  <si>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</si>
  <si>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</si>
  <si>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</si>
  <si>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</si>
  <si>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</si>
  <si>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</si>
  <si>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</si>
  <si>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</si>
  <si>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</si>
  <si>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</si>
  <si>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</si>
  <si>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</si>
  <si>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</si>
  <si>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</si>
  <si>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</si>
  <si>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</si>
  <si>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</si>
  <si>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</si>
  <si>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</si>
  <si>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</si>
  <si>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</si>
  <si>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</si>
  <si>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</si>
  <si>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</si>
  <si>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</si>
  <si>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</si>
  <si>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</si>
  <si>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</si>
  <si>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</si>
  <si>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</si>
  <si>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</si>
  <si>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</si>
  <si>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</si>
  <si>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</si>
  <si>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</si>
  <si>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</si>
  <si>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</si>
  <si>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</si>
  <si>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</si>
  <si>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</si>
  <si>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</si>
  <si>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</si>
  <si>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</si>
  <si>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</si>
  <si>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</si>
  <si>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</si>
  <si>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</si>
  <si>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</si>
  <si>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</si>
  <si>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</si>
  <si>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</si>
  <si>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</si>
  <si>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</si>
  <si>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</si>
  <si>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</si>
  <si>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</si>
  <si>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</si>
  <si>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</si>
  <si>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</si>
  <si>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</si>
  <si>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</si>
  <si>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</si>
  <si>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</si>
  <si>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</si>
  <si>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</si>
  <si>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</si>
  <si>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</si>
  <si>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</si>
  <si>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</si>
  <si>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</si>
  <si>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</si>
  <si>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</si>
  <si>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</si>
  <si>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</si>
  <si>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</si>
  <si>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</si>
  <si>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</si>
  <si>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</si>
  <si>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</si>
  <si>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</si>
  <si>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</si>
  <si>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</si>
  <si>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</si>
  <si>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</si>
  <si>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</si>
  <si>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</si>
  <si>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</si>
  <si>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</si>
  <si>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</si>
  <si>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</si>
  <si>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</si>
  <si>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</si>
  <si>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</si>
  <si>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</si>
  <si>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</si>
  <si>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</si>
  <si>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</si>
  <si>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</si>
  <si>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</si>
  <si>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</si>
  <si>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</si>
  <si>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</si>
  <si>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</si>
  <si>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</si>
  <si>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</si>
  <si>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</si>
  <si>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</si>
  <si>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</si>
  <si>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</si>
  <si>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</si>
  <si>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</si>
  <si>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</si>
  <si>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</si>
  <si>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</si>
  <si>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</si>
  <si>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</si>
  <si>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</si>
  <si>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</si>
  <si>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</si>
  <si>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</si>
  <si>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</si>
  <si>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</si>
  <si>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</si>
  <si>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</si>
  <si>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</si>
  <si>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</si>
  <si>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</si>
  <si>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</si>
  <si>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</si>
  <si>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</si>
  <si>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</si>
  <si>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</si>
  <si>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</si>
  <si>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</si>
  <si>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</si>
  <si>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</si>
  <si>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</si>
  <si>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</si>
  <si>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</si>
  <si>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</si>
  <si>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</si>
  <si>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</si>
  <si>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</si>
  <si>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</si>
  <si>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</si>
  <si>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</si>
  <si>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</si>
  <si>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</si>
  <si>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</si>
  <si>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</si>
  <si>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</si>
  <si>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</si>
  <si>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</si>
  <si>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</si>
  <si>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</si>
  <si>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</si>
  <si>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</si>
  <si>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</si>
  <si>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</si>
  <si>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</si>
  <si>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</si>
  <si>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</si>
  <si>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</si>
  <si>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</si>
  <si>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</si>
  <si>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</si>
  <si>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</si>
  <si>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</si>
  <si>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</si>
  <si>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</si>
  <si>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</si>
  <si>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</si>
  <si>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</si>
  <si>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</si>
  <si>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</si>
  <si>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</si>
  <si>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</si>
  <si>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</si>
  <si>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</si>
  <si>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</si>
  <si>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</si>
  <si>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</si>
  <si>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</si>
  <si>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</si>
  <si>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</si>
  <si>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</si>
  <si>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</si>
  <si>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</si>
  <si>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</si>
  <si>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</si>
  <si>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</si>
  <si>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</si>
  <si>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</si>
  <si>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</si>
  <si>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</si>
  <si>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</si>
  <si>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</si>
  <si>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</si>
  <si>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</si>
  <si>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</si>
  <si>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</si>
  <si>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</si>
  <si>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</si>
  <si>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</si>
  <si>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</si>
  <si>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</si>
  <si>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</si>
  <si>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</si>
  <si>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</si>
  <si>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</si>
  <si>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</si>
  <si>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</si>
  <si>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</si>
  <si>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</si>
  <si>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</si>
  <si>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</si>
  <si>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</si>
  <si>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</si>
  <si>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</si>
  <si>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</si>
  <si>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</si>
  <si>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</si>
  <si>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</si>
  <si>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</si>
  <si>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</si>
  <si>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</si>
  <si>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</si>
  <si>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</si>
  <si>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</si>
  <si>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</si>
  <si>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</si>
  <si>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</si>
  <si>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</si>
  <si>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</si>
  <si>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</si>
  <si>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</si>
  <si>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</si>
  <si>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</si>
  <si>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</si>
  <si>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</si>
  <si>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</si>
  <si>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</si>
  <si>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</si>
  <si>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</si>
  <si>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</si>
  <si>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</si>
  <si>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</si>
  <si>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</si>
  <si>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</si>
  <si>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</si>
  <si>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</si>
  <si>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</si>
  <si>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</si>
  <si>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</si>
  <si>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</si>
  <si>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</si>
  <si>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</si>
  <si>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</si>
  <si>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</si>
  <si>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</si>
  <si>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</si>
  <si>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</si>
  <si>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</si>
  <si>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</si>
  <si>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</si>
  <si>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</si>
  <si>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</si>
  <si>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</si>
  <si>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</si>
  <si>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</si>
  <si>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</si>
  <si>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</si>
  <si>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</si>
  <si>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</si>
  <si>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</si>
  <si>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</si>
  <si>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</si>
  <si>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</si>
  <si>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</si>
  <si>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</si>
  <si>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</si>
  <si>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</si>
  <si>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</si>
  <si>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</si>
  <si>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</si>
  <si>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</si>
  <si>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</si>
  <si>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</si>
  <si>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</si>
  <si>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</si>
  <si>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</si>
  <si>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</si>
  <si>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</si>
  <si>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</si>
  <si>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</si>
  <si>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</si>
  <si>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</si>
  <si>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</si>
  <si>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</si>
  <si>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</si>
  <si>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</si>
  <si>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</si>
  <si>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</si>
  <si>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</si>
  <si>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</si>
  <si>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</si>
  <si>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</si>
  <si>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</si>
  <si>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</si>
  <si>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</si>
  <si>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</si>
  <si>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</si>
  <si>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</si>
  <si>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</si>
  <si>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</si>
  <si>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</si>
  <si>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</si>
  <si>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</si>
  <si>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</si>
  <si>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</si>
  <si>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</si>
  <si>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</si>
  <si>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</si>
  <si>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</si>
  <si>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</si>
  <si>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</si>
  <si>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</si>
  <si>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</si>
  <si>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</si>
  <si>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</si>
  <si>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</si>
  <si>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</si>
  <si>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</si>
  <si>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</si>
  <si>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</si>
  <si>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</si>
  <si>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</si>
  <si>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</si>
  <si>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</si>
  <si>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</si>
  <si>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</si>
  <si>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</si>
  <si>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</si>
  <si>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</si>
  <si>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</si>
  <si>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</si>
  <si>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</si>
  <si>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</si>
  <si>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</si>
  <si>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</si>
  <si>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</si>
  <si>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</si>
  <si>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</si>
  <si>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</si>
  <si>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</si>
  <si>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</si>
  <si>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</si>
  <si>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</si>
  <si>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</si>
  <si>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</si>
  <si>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</si>
  <si>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</si>
  <si>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</si>
  <si>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</si>
  <si>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</si>
  <si>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</si>
  <si>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</si>
  <si>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</si>
  <si>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</si>
  <si>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</si>
  <si>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</si>
  <si>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</si>
  <si>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</si>
  <si>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</si>
  <si>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</si>
  <si>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</si>
  <si>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</si>
  <si>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</si>
  <si>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</si>
  <si>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</si>
  <si>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</si>
  <si>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</si>
  <si>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</si>
  <si>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</si>
  <si>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</si>
  <si>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</si>
  <si>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</si>
  <si>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</si>
  <si>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</si>
  <si>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</si>
  <si>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</si>
  <si>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</si>
  <si>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</si>
  <si>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</si>
  <si>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</si>
  <si>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</si>
  <si>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</si>
  <si>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</si>
  <si>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</si>
  <si>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</si>
  <si>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</si>
  <si>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</si>
  <si>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</si>
  <si>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</si>
  <si>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</si>
  <si>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</si>
  <si>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</si>
  <si>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</si>
  <si>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</si>
  <si>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</si>
  <si>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</si>
  <si>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</si>
  <si>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</si>
  <si>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</si>
  <si>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</si>
  <si>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</si>
  <si>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</si>
  <si>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</si>
  <si>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</si>
  <si>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</si>
  <si>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</si>
  <si>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</si>
  <si>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</si>
  <si>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</si>
  <si>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</si>
  <si>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</si>
  <si>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</si>
  <si>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</si>
  <si>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</si>
  <si>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</si>
  <si>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</si>
  <si>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</si>
  <si>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</si>
  <si>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</si>
  <si>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</si>
  <si>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</si>
  <si>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</si>
  <si>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</si>
  <si>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</si>
  <si>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</si>
  <si>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</si>
  <si>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</si>
  <si>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</si>
  <si>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</si>
  <si>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</si>
  <si>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</si>
  <si>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</si>
  <si>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</si>
  <si>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</si>
  <si>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</si>
  <si>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</si>
  <si>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</si>
  <si>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</si>
  <si>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</si>
  <si>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</si>
  <si>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</si>
  <si>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</si>
  <si>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</si>
  <si>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</si>
  <si>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</si>
  <si>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</si>
  <si>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</si>
  <si>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</si>
  <si>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</si>
  <si>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</si>
  <si>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</si>
  <si>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</si>
  <si>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</si>
  <si>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</si>
  <si>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</si>
  <si>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</si>
  <si>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</si>
  <si>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</si>
  <si>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</si>
  <si>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</si>
  <si>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</si>
  <si>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</si>
  <si>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</si>
  <si>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</si>
  <si>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</si>
  <si>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</si>
  <si>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</si>
  <si>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</si>
  <si>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</si>
  <si>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</si>
  <si>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</si>
  <si>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</si>
  <si>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</si>
  <si>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</si>
  <si>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</si>
  <si>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</si>
  <si>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</si>
  <si>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</si>
  <si>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</si>
  <si>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</si>
  <si>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</si>
  <si>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</si>
  <si>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</si>
  <si>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</si>
  <si>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</si>
  <si>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</si>
  <si>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</si>
  <si>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</si>
  <si>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</si>
  <si>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</si>
  <si>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</si>
  <si>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</si>
  <si>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</si>
  <si>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</si>
  <si>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</si>
  <si>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</si>
  <si>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</si>
  <si>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</si>
  <si>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</si>
  <si>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</si>
  <si>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</si>
  <si>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</si>
  <si>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</si>
  <si>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</si>
  <si>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</si>
  <si>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</si>
  <si>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</si>
  <si>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</si>
  <si>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</si>
  <si>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</si>
  <si>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</si>
  <si>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</si>
  <si>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</si>
  <si>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</si>
  <si>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</si>
  <si>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</si>
  <si>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</si>
  <si>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</si>
  <si>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</si>
  <si>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</si>
  <si>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</si>
  <si>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</si>
  <si>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</si>
  <si>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</si>
  <si>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</si>
  <si>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</si>
  <si>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</si>
  <si>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</si>
  <si>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</si>
  <si>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</si>
  <si>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</si>
  <si>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</si>
  <si>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</si>
  <si>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</si>
  <si>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</si>
  <si>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</si>
  <si>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</si>
  <si>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</si>
  <si>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</si>
  <si>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</si>
  <si>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</si>
  <si>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</si>
  <si>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</si>
  <si>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</si>
  <si>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</si>
  <si>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</si>
  <si>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</si>
  <si>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</si>
  <si>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</si>
  <si>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</si>
  <si>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</si>
  <si>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</si>
  <si>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</si>
  <si>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</si>
  <si>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</si>
  <si>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</si>
  <si>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</si>
  <si>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</si>
  <si>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</si>
  <si>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</si>
  <si>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</si>
  <si>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</si>
  <si>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</si>
  <si>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</si>
  <si>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</si>
  <si>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</si>
  <si>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</si>
  <si>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</si>
  <si>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</si>
  <si>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</si>
  <si>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</si>
  <si>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</si>
  <si>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</si>
  <si>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</si>
  <si>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</si>
  <si>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</si>
  <si>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</si>
  <si>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</si>
  <si>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</si>
  <si>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</si>
  <si>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</si>
  <si>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</si>
  <si>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</si>
  <si>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</si>
  <si>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</si>
  <si>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</si>
  <si>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</si>
  <si>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</si>
  <si>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</si>
  <si>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</si>
  <si>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</si>
  <si>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</si>
  <si>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</si>
  <si>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</si>
  <si>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</si>
  <si>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</si>
  <si>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</si>
  <si>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</si>
  <si>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</si>
  <si>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</si>
  <si>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</si>
  <si>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</si>
  <si>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</si>
  <si>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</si>
  <si>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</si>
  <si>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</si>
  <si>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</si>
  <si>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</si>
  <si>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</si>
  <si>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</si>
  <si>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</si>
  <si>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</si>
  <si>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</si>
  <si>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</si>
  <si>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</si>
  <si>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</si>
  <si>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</si>
  <si>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</si>
  <si>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</si>
  <si>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</si>
  <si>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</si>
  <si>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</si>
  <si>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</si>
  <si>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</si>
  <si>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</si>
  <si>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</si>
  <si>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</si>
  <si>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</si>
  <si>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</si>
  <si>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</si>
  <si>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</si>
  <si>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</si>
  <si>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</si>
  <si>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</si>
  <si>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</si>
  <si>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</si>
  <si>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</si>
  <si>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</si>
  <si>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</si>
  <si>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</si>
  <si>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</si>
  <si>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</si>
  <si>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</si>
  <si>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</si>
  <si>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</si>
  <si>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</si>
  <si>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</si>
  <si>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</si>
  <si>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</si>
  <si>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</si>
  <si>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</si>
  <si>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</si>
  <si>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</si>
  <si>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</si>
  <si>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</si>
  <si>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</si>
  <si>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</si>
  <si>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</si>
  <si>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</si>
  <si>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</si>
  <si>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</si>
  <si>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</si>
  <si>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</si>
  <si>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</si>
  <si>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</si>
  <si>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</si>
  <si>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</si>
  <si>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</si>
  <si>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</si>
  <si>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</si>
  <si>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</si>
  <si>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</si>
  <si>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</si>
  <si>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</si>
  <si>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</si>
  <si>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</si>
  <si>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</si>
  <si>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</si>
  <si>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</si>
  <si>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</si>
  <si>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</si>
  <si>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</si>
  <si>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</si>
  <si>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</si>
  <si>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</si>
  <si>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</si>
  <si>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</si>
  <si>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</si>
  <si>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</si>
  <si>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</si>
  <si>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</si>
  <si>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</si>
  <si>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</si>
  <si>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</si>
  <si>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</si>
  <si>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</si>
  <si>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</si>
  <si>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</si>
  <si>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</si>
  <si>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</si>
  <si>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</si>
  <si>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</si>
  <si>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</si>
  <si>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</si>
  <si>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</si>
  <si>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</si>
  <si>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</si>
  <si>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</si>
  <si>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</si>
  <si>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</si>
  <si>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</si>
  <si>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</si>
  <si>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</si>
  <si>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</si>
  <si>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</si>
  <si>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</si>
  <si>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</si>
  <si>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</si>
  <si>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</si>
  <si>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</si>
  <si>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</si>
  <si>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</si>
  <si>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</si>
  <si>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</si>
  <si>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</si>
  <si>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</si>
  <si>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</si>
  <si>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</si>
  <si>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</si>
  <si>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</si>
  <si>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</si>
  <si>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</si>
  <si>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</si>
  <si>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</si>
  <si>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</si>
  <si>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</si>
  <si>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</si>
  <si>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</si>
  <si>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</si>
  <si>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</si>
  <si>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</si>
  <si>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</si>
  <si>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</si>
  <si>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</si>
  <si>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</si>
  <si>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</si>
  <si>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</si>
  <si>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</si>
  <si>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</si>
  <si>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</si>
  <si>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</si>
  <si>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</si>
  <si>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</si>
  <si>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</si>
  <si>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</si>
  <si>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</si>
  <si>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</si>
  <si>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</si>
  <si>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</si>
  <si>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</si>
  <si>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</si>
  <si>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</si>
  <si>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</si>
  <si>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</si>
  <si>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</si>
  <si>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</si>
  <si>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</si>
  <si>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</si>
  <si>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</si>
  <si>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</si>
  <si>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</si>
  <si>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</si>
  <si>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</si>
  <si>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</si>
  <si>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</si>
  <si>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</si>
  <si>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</si>
  <si>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</si>
  <si>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</si>
  <si>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</si>
  <si>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</si>
  <si>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</si>
  <si>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</si>
  <si>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</si>
  <si>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</si>
  <si>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</si>
  <si>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</si>
  <si>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</si>
  <si>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</si>
  <si>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</si>
  <si>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</si>
  <si>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</si>
  <si>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</si>
  <si>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</si>
  <si>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</si>
  <si>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</si>
  <si>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</si>
  <si>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</si>
  <si>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</si>
  <si>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</si>
  <si>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</si>
  <si>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</si>
  <si>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</si>
  <si>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</si>
  <si>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</si>
  <si>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</si>
  <si>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</si>
  <si>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</si>
  <si>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</si>
  <si>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</si>
  <si>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</si>
  <si>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</si>
  <si>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</si>
  <si>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</si>
  <si>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</si>
  <si>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</si>
  <si>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</si>
  <si>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</si>
  <si>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</si>
  <si>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</si>
  <si>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</si>
  <si>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</si>
  <si>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</si>
  <si>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</si>
  <si>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</si>
  <si>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</si>
  <si>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</si>
  <si>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</si>
  <si>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</si>
  <si>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</si>
  <si>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</si>
  <si>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</si>
  <si>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</si>
  <si>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</si>
  <si>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</si>
  <si>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</si>
  <si>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</si>
  <si>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</si>
  <si>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</si>
  <si>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</si>
  <si>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</si>
  <si>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</si>
  <si>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</si>
  <si>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</si>
  <si>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</si>
  <si>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</si>
  <si>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</si>
  <si>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</si>
  <si>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</si>
  <si>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</si>
  <si>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</si>
  <si>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</si>
  <si>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</si>
  <si>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</si>
  <si>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</si>
  <si>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</si>
  <si>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</si>
  <si>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</si>
  <si>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</si>
  <si>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</si>
  <si>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</si>
  <si>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</si>
  <si>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</si>
  <si>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</si>
  <si>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</si>
  <si>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</si>
  <si>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</si>
  <si>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</si>
  <si>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</si>
  <si>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</si>
  <si>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</si>
  <si>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</si>
  <si>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</si>
  <si>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</si>
  <si>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</si>
  <si>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</si>
  <si>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</si>
  <si>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</si>
  <si>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</si>
  <si>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</si>
  <si>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</si>
  <si>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</si>
  <si>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</si>
  <si>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</si>
  <si>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</si>
  <si>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</si>
  <si>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</si>
  <si>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</si>
  <si>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</si>
  <si>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</si>
  <si>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</si>
  <si>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</si>
  <si>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</si>
  <si>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</si>
  <si>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</si>
  <si>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</si>
  <si>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</si>
  <si>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</si>
  <si>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</si>
  <si>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</si>
  <si>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</si>
  <si>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</si>
  <si>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</si>
  <si>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</si>
  <si>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</si>
  <si>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</si>
  <si>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</si>
  <si>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</si>
  <si>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</si>
  <si>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</si>
  <si>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</si>
  <si>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</si>
  <si>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</si>
  <si>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</si>
  <si>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</si>
  <si>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</si>
  <si>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</si>
  <si>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</si>
  <si>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</si>
  <si>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</si>
  <si>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</si>
  <si>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</si>
  <si>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</si>
  <si>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</si>
  <si>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</si>
  <si>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</si>
  <si>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</si>
  <si>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</si>
  <si>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</si>
  <si>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</si>
  <si>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</si>
  <si>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</si>
  <si>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</si>
  <si>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</si>
  <si>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</si>
  <si>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</si>
  <si>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</si>
  <si>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</si>
  <si>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</si>
  <si>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</si>
  <si>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</si>
  <si>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</si>
  <si>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</si>
  <si>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</si>
  <si>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</si>
  <si>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</si>
  <si>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</si>
  <si>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</si>
  <si>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</si>
  <si>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</si>
  <si>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</si>
  <si>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</si>
  <si>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</si>
  <si>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</si>
  <si>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</si>
  <si>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</si>
  <si>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</si>
  <si>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</si>
  <si>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</si>
  <si>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</si>
  <si>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</si>
  <si>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</si>
  <si>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</si>
  <si>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</si>
  <si>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</si>
  <si>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</si>
  <si>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</si>
  <si>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</si>
  <si>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</si>
  <si>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</si>
  <si>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</si>
  <si>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</si>
  <si>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</si>
  <si>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</si>
  <si>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</si>
  <si>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</si>
  <si>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</si>
  <si>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</si>
  <si>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</si>
  <si>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</si>
  <si>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</si>
  <si>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</si>
  <si>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</si>
  <si>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</si>
  <si>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</si>
  <si>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</si>
  <si>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</si>
  <si>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</si>
  <si>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</si>
  <si>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</si>
  <si>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</si>
  <si>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</si>
  <si>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</si>
  <si>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</si>
  <si>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</si>
  <si>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</si>
  <si>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</si>
  <si>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</si>
  <si>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</si>
  <si>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</si>
  <si>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</si>
  <si>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</si>
  <si>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</si>
  <si>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</si>
  <si>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</si>
  <si>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</si>
  <si>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</si>
  <si>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</si>
  <si>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</si>
  <si>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</si>
  <si>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</si>
  <si>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</si>
  <si>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</si>
  <si>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</si>
  <si>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</si>
  <si>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</si>
  <si>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</si>
  <si>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</si>
  <si>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</si>
  <si>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</si>
  <si>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</si>
  <si>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</si>
  <si>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</si>
  <si>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</si>
  <si>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</si>
  <si>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</si>
  <si>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</si>
  <si>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</si>
  <si>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</si>
  <si>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</si>
  <si>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</si>
  <si>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</si>
  <si>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</si>
  <si>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</si>
  <si>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</si>
  <si>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</si>
  <si>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</si>
  <si>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</si>
  <si>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</si>
  <si>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</si>
  <si>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</si>
  <si>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</si>
  <si>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</si>
  <si>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</si>
  <si>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</si>
  <si>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</si>
  <si>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</si>
  <si>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</si>
  <si>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</si>
  <si>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</si>
  <si>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</si>
  <si>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</si>
  <si>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</si>
  <si>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</si>
  <si>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</si>
  <si>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</si>
  <si>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</si>
  <si>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</si>
  <si>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</si>
  <si>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</si>
  <si>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</si>
  <si>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</si>
  <si>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</si>
  <si>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</si>
  <si>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</si>
  <si>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</si>
  <si>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</si>
  <si>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</si>
  <si>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</si>
  <si>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</si>
  <si>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</si>
  <si>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</si>
  <si>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</si>
  <si>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</si>
  <si>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</si>
  <si>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</si>
  <si>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</si>
  <si>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</si>
  <si>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</si>
  <si>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</si>
  <si>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</si>
  <si>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</si>
  <si>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</si>
  <si>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</si>
  <si>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</si>
  <si>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</si>
  <si>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</si>
  <si>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</si>
  <si>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</si>
  <si>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</si>
  <si>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</si>
  <si>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</si>
  <si>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</si>
  <si>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</si>
  <si>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</si>
  <si>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</si>
  <si>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</si>
  <si>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</si>
  <si>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</si>
  <si>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</si>
  <si>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</si>
  <si>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</si>
  <si>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</si>
  <si>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</si>
  <si>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</si>
  <si>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</si>
  <si>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</si>
  <si>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</si>
  <si>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</si>
  <si>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</si>
  <si>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</si>
  <si>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</si>
  <si>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</si>
  <si>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</si>
  <si>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</si>
  <si>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</si>
  <si>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</si>
  <si>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</si>
  <si>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</si>
  <si>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</si>
  <si>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</si>
  <si>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</si>
  <si>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</si>
  <si>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</si>
  <si>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</si>
  <si>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</si>
  <si>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</si>
  <si>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</si>
  <si>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</si>
  <si>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</si>
  <si>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</si>
  <si>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</si>
  <si>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</si>
  <si>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</si>
  <si>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</si>
  <si>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</si>
  <si>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</si>
  <si>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</si>
  <si>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</si>
  <si>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</si>
  <si>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</si>
  <si>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</si>
  <si>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</si>
  <si>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</si>
  <si>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</si>
  <si>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</si>
  <si>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</si>
  <si>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</si>
  <si>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</si>
  <si>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</si>
  <si>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</si>
  <si>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</si>
  <si>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</si>
  <si>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</si>
  <si>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</si>
  <si>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</si>
  <si>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</si>
  <si>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</si>
  <si>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</si>
  <si>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</si>
  <si>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</si>
  <si>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</si>
  <si>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</si>
  <si>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</si>
  <si>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</si>
  <si>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</si>
  <si>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</si>
  <si>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</si>
  <si>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</si>
  <si>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</si>
  <si>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</si>
  <si>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</si>
  <si>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</si>
  <si>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</si>
  <si>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</si>
  <si>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</si>
  <si>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</si>
  <si>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</si>
  <si>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</si>
  <si>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</si>
  <si>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</si>
  <si>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</si>
  <si>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</si>
  <si>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</si>
  <si>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</si>
  <si>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</si>
  <si>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</si>
  <si>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</si>
  <si>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</si>
  <si>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</si>
  <si>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</si>
  <si>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</si>
  <si>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</si>
  <si>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</si>
  <si>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</si>
  <si>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</si>
  <si>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</si>
  <si>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</si>
  <si>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</si>
  <si>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</si>
  <si>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</si>
  <si>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</si>
  <si>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</si>
  <si>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</si>
  <si>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</si>
  <si>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</si>
  <si>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</si>
  <si>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</si>
  <si>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</si>
  <si>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</si>
  <si>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</si>
  <si>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</si>
  <si>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</si>
  <si>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</si>
  <si>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</si>
  <si>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</si>
  <si>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</si>
  <si>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</si>
  <si>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</si>
  <si>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</si>
  <si>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</si>
  <si>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</si>
  <si>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</si>
  <si>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</si>
  <si>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</si>
  <si>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</si>
  <si>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</si>
  <si>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</si>
  <si>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</si>
  <si>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</si>
  <si>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</si>
  <si>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</si>
  <si>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</si>
  <si>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</si>
  <si>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</si>
  <si>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</si>
  <si>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</si>
  <si>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</si>
  <si>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</si>
  <si>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</si>
  <si>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</si>
  <si>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</si>
  <si>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</si>
  <si>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</si>
  <si>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</si>
  <si>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</si>
  <si>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</si>
  <si>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</si>
  <si>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</si>
  <si>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</si>
  <si>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</si>
  <si>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</si>
  <si>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</si>
  <si>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</si>
  <si>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</si>
  <si>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</si>
  <si>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</si>
  <si>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</si>
  <si>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</si>
  <si>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</si>
  <si>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</si>
  <si>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</si>
  <si>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</si>
  <si>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</si>
  <si>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</si>
  <si>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</si>
  <si>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</si>
  <si>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</si>
  <si>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</si>
  <si>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</si>
  <si>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</si>
  <si>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</si>
  <si>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</si>
  <si>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</si>
  <si>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</si>
  <si>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</si>
  <si>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</si>
  <si>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</si>
  <si>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</si>
  <si>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</si>
  <si>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</si>
  <si>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</si>
  <si>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</si>
  <si>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</si>
  <si>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</si>
  <si>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</si>
  <si>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</si>
  <si>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</si>
  <si>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</si>
  <si>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</si>
  <si>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</si>
  <si>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</si>
  <si>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</si>
  <si>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</si>
  <si>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</si>
  <si>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</si>
  <si>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</si>
  <si>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</si>
  <si>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</si>
  <si>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</si>
  <si>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</si>
  <si>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</si>
  <si>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</si>
  <si>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</si>
  <si>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</si>
  <si>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</si>
  <si>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</si>
  <si>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</si>
  <si>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</si>
  <si>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</si>
  <si>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</si>
  <si>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</si>
  <si>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</si>
  <si>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</si>
  <si>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</si>
  <si>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</si>
  <si>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</si>
  <si>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</si>
  <si>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</si>
  <si>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</si>
  <si>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</si>
  <si>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</si>
  <si>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</si>
  <si>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</si>
  <si>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</si>
  <si>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</si>
  <si>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</si>
  <si>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</si>
  <si>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</si>
  <si>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</si>
  <si>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</si>
  <si>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</si>
  <si>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</si>
  <si>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</si>
  <si>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</si>
  <si>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</si>
  <si>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</si>
  <si>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</si>
  <si>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</si>
  <si>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</si>
  <si>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</si>
  <si>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</si>
  <si>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</si>
  <si>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</si>
  <si>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</si>
  <si>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</si>
  <si>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</si>
  <si>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</si>
  <si>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</si>
  <si>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</si>
  <si>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</si>
  <si>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</si>
  <si>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</si>
  <si>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</si>
  <si>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</si>
  <si>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</si>
  <si>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</si>
  <si>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</si>
  <si>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</si>
  <si>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</si>
  <si>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</si>
  <si>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</si>
  <si>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</si>
  <si>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</si>
  <si>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</si>
  <si>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</si>
  <si>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</si>
  <si>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</si>
  <si>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</si>
  <si>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</si>
  <si>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</si>
  <si>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</si>
  <si>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</si>
  <si>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</si>
  <si>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</si>
  <si>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</si>
  <si>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</si>
  <si>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</si>
  <si>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</si>
  <si>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</si>
  <si>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</si>
  <si>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</si>
  <si>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</si>
  <si>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</si>
  <si>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</si>
  <si>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</si>
  <si>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</si>
  <si>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</si>
  <si>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</si>
  <si>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</si>
  <si>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</si>
  <si>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</si>
  <si>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</si>
  <si>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</si>
  <si>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</si>
  <si>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</si>
  <si>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</si>
  <si>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</si>
  <si>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</si>
  <si>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</si>
  <si>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</si>
  <si>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</si>
  <si>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</si>
  <si>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</si>
  <si>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</si>
  <si>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</si>
  <si>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</si>
  <si>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</si>
  <si>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</si>
  <si>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</si>
  <si>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</si>
  <si>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</si>
  <si>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</si>
  <si>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</si>
  <si>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</si>
  <si>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</si>
  <si>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</si>
  <si>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</si>
  <si>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</si>
  <si>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</si>
  <si>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</si>
  <si>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</si>
  <si>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</si>
  <si>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</si>
  <si>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</si>
  <si>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</si>
  <si>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</si>
  <si>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</si>
  <si>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</si>
  <si>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</si>
  <si>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</si>
  <si>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</si>
  <si>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</si>
  <si>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</si>
  <si>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</si>
  <si>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</si>
  <si>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</si>
  <si>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</si>
  <si>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</si>
  <si>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</si>
  <si>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</si>
  <si>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</si>
  <si>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</si>
  <si>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</si>
  <si>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</si>
  <si>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</si>
  <si>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</si>
  <si>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</si>
  <si>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</si>
  <si>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</si>
  <si>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</si>
  <si>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</si>
  <si>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</si>
  <si>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</si>
  <si>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</si>
  <si>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</si>
  <si>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</si>
  <si>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</si>
  <si>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</si>
  <si>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</si>
  <si>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</si>
  <si>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</si>
  <si>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</si>
  <si>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</si>
  <si>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</si>
  <si>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</si>
  <si>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</si>
  <si>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</si>
  <si>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</si>
  <si>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</si>
  <si>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</si>
  <si>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</si>
  <si>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</si>
  <si>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</si>
  <si>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</si>
  <si>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</si>
  <si>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</si>
  <si>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</si>
  <si>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</si>
  <si>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</si>
  <si>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</si>
  <si>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</si>
  <si>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</si>
  <si>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</si>
  <si>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</si>
  <si>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</si>
  <si>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</si>
  <si>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</si>
  <si>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</si>
  <si>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</si>
  <si>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</si>
  <si>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</si>
  <si>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</si>
  <si>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</si>
  <si>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</si>
  <si>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</si>
  <si>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</si>
  <si>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</si>
  <si>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</si>
  <si>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</si>
  <si>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</si>
  <si>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</si>
  <si>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</si>
  <si>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</si>
  <si>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</si>
  <si>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</si>
  <si>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</si>
  <si>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</si>
  <si>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</si>
  <si>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</si>
  <si>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</si>
  <si>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</si>
  <si>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</si>
  <si>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</si>
  <si>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</si>
  <si>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</si>
  <si>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</si>
  <si>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</si>
  <si>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</si>
  <si>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</si>
  <si>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</si>
  <si>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</si>
  <si>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</si>
  <si>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</si>
  <si>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</si>
  <si>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</si>
  <si>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</si>
  <si>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</si>
  <si>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</si>
  <si>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</si>
  <si>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</si>
  <si>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</si>
  <si>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</si>
  <si>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</si>
  <si>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</si>
  <si>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</si>
  <si>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</si>
  <si>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</si>
  <si>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</si>
  <si>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</si>
  <si>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</si>
  <si>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</si>
  <si>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</si>
  <si>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</si>
  <si>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</si>
  <si>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</si>
  <si>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</si>
  <si>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</si>
  <si>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</si>
  <si>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</si>
  <si>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</si>
  <si>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</si>
  <si>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</si>
  <si>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</si>
  <si>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</si>
  <si>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</si>
  <si>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</si>
  <si>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</si>
  <si>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</si>
  <si>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</si>
  <si>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</si>
  <si>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</si>
  <si>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</si>
  <si>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</si>
  <si>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</si>
  <si>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</si>
  <si>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</si>
  <si>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</si>
  <si>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</si>
  <si>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</si>
  <si>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</si>
  <si>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</si>
  <si>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</si>
  <si>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</si>
  <si>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</si>
  <si>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</si>
  <si>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</si>
  <si>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</si>
  <si>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</si>
  <si>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</si>
  <si>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</si>
  <si>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</si>
  <si>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</si>
  <si>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</si>
  <si>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</si>
  <si>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</si>
  <si>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</si>
  <si>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</si>
  <si>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</si>
  <si>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</si>
  <si>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</si>
  <si>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</si>
  <si>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</si>
  <si>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</si>
  <si>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</si>
  <si>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</si>
  <si>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</si>
  <si>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</si>
  <si>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</si>
  <si>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</si>
  <si>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</si>
  <si>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</si>
  <si>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</si>
  <si>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</si>
  <si>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</si>
  <si>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</si>
  <si>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</si>
  <si>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</si>
  <si>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</si>
  <si>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</si>
  <si>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</si>
  <si>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</si>
  <si>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</si>
  <si>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</si>
  <si>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</si>
  <si>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</si>
  <si>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</si>
  <si>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</si>
  <si>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</si>
  <si>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</si>
  <si>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</si>
  <si>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</si>
  <si>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</si>
  <si>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</si>
  <si>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</si>
  <si>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</si>
  <si>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</si>
  <si>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</si>
  <si>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</si>
  <si>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</si>
  <si>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</si>
  <si>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</si>
  <si>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</si>
  <si>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</si>
  <si>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</si>
  <si>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</si>
  <si>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</si>
  <si>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</si>
  <si>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</si>
  <si>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</si>
  <si>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</si>
  <si>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</si>
  <si>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</si>
  <si>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</si>
  <si>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</si>
  <si>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</si>
  <si>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</si>
  <si>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</si>
  <si>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</si>
  <si>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</si>
  <si>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</si>
  <si>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</si>
  <si>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</si>
  <si>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</si>
  <si>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</si>
  <si>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</si>
  <si>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</si>
  <si>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</si>
  <si>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</si>
  <si>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</si>
  <si>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</si>
  <si>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</si>
  <si>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</si>
  <si>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</si>
  <si>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</si>
  <si>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</si>
  <si>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</si>
  <si>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</si>
  <si>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</si>
  <si>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</si>
  <si>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</si>
  <si>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</si>
  <si>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</si>
  <si>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</si>
  <si>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</si>
  <si>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</si>
  <si>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</si>
  <si>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</si>
  <si>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</si>
  <si>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</si>
  <si>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</si>
  <si>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</si>
  <si>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</si>
  <si>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</si>
  <si>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</si>
  <si>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</si>
  <si>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</si>
  <si>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</si>
  <si>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</si>
  <si>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</si>
  <si>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</si>
  <si>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</si>
  <si>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</si>
  <si>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</si>
  <si>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</si>
  <si>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</si>
  <si>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</si>
  <si>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</si>
  <si>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</si>
  <si>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</si>
  <si>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</si>
  <si>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</si>
  <si>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</si>
  <si>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</si>
  <si>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</si>
  <si>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</si>
  <si>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</si>
  <si>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</si>
  <si>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</si>
  <si>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</si>
  <si>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</si>
  <si>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</si>
  <si>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</si>
  <si>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</si>
  <si>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</si>
  <si>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</si>
  <si>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</si>
  <si>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</si>
  <si>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</si>
  <si>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</si>
  <si>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</si>
  <si>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</si>
  <si>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</si>
  <si>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</si>
  <si>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</si>
  <si>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</si>
  <si>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</si>
  <si>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</si>
  <si>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</si>
  <si>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</si>
  <si>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</si>
  <si>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</si>
  <si>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</si>
  <si>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</si>
  <si>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</si>
  <si>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</si>
  <si>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</si>
  <si>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</si>
  <si>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</si>
  <si>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</si>
  <si>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</si>
  <si>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</si>
  <si>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</si>
  <si>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</si>
  <si>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</si>
  <si>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</si>
  <si>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</si>
  <si>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</si>
  <si>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</si>
  <si>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</si>
  <si>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</si>
  <si>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</si>
  <si>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</si>
  <si>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</si>
  <si>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</si>
  <si>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</si>
  <si>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</si>
  <si>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</si>
  <si>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</si>
  <si>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</si>
  <si>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</si>
  <si>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</si>
  <si>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</si>
  <si>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</si>
  <si>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</si>
  <si>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</si>
  <si>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</si>
  <si>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</si>
  <si>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</si>
  <si>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</si>
  <si>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</si>
  <si>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</si>
  <si>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</si>
  <si>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</si>
  <si>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</si>
  <si>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</si>
  <si>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</si>
  <si>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</si>
  <si>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</si>
  <si>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</si>
  <si>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</si>
  <si>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</si>
  <si>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</si>
  <si>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</si>
  <si>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</si>
  <si>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</si>
  <si>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</si>
  <si>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</si>
  <si>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</si>
  <si>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</si>
  <si>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</si>
  <si>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</si>
  <si>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</si>
  <si>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</si>
  <si>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</si>
  <si>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</si>
  <si>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</si>
  <si>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</si>
  <si>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</si>
  <si>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</si>
  <si>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</si>
  <si>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</si>
  <si>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</si>
  <si>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</si>
  <si>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</si>
  <si>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</si>
  <si>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</si>
  <si>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</si>
  <si>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</si>
  <si>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</si>
  <si>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</si>
  <si>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</si>
  <si>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</si>
  <si>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</si>
  <si>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</si>
  <si>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</si>
  <si>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</si>
  <si>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</si>
  <si>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</si>
  <si>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</si>
  <si>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</si>
  <si>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</si>
  <si>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</si>
  <si>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</si>
  <si>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</si>
  <si>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</si>
  <si>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</si>
  <si>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</si>
  <si>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</si>
  <si>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</si>
  <si>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</si>
  <si>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</si>
  <si>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</si>
  <si>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</si>
  <si>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</si>
  <si>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</si>
  <si>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</si>
  <si>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</si>
  <si>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</si>
  <si>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</si>
  <si>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</si>
  <si>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</si>
  <si>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</si>
  <si>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</si>
  <si>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</si>
  <si>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</si>
  <si>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</si>
  <si>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</si>
  <si>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</si>
  <si>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</si>
  <si>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</si>
  <si>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</si>
  <si>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</si>
  <si>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</si>
  <si>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</si>
  <si>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</si>
  <si>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</si>
  <si>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</si>
  <si>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</si>
  <si>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</si>
  <si>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</si>
  <si>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</si>
  <si>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</si>
  <si>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</si>
  <si>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</si>
  <si>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</si>
  <si>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</si>
  <si>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</si>
  <si>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</si>
  <si>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</si>
  <si>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</si>
  <si>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</si>
  <si>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</si>
  <si>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</si>
  <si>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</si>
  <si>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</si>
  <si>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</si>
  <si>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</si>
  <si>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</si>
  <si>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</si>
  <si>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</si>
  <si>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</si>
  <si>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</si>
  <si>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</si>
  <si>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</si>
  <si>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</si>
  <si>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</si>
  <si>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</si>
  <si>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</si>
  <si>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</si>
  <si>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</si>
  <si>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</si>
  <si>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</si>
  <si>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</si>
  <si>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</si>
  <si>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</si>
  <si>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</si>
  <si>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</si>
  <si>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</si>
  <si>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</si>
  <si>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</si>
  <si>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</si>
  <si>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</si>
  <si>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</si>
  <si>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</si>
  <si>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</si>
  <si>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</si>
  <si>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</si>
  <si>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</si>
  <si>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</si>
  <si>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</si>
  <si>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</si>
  <si>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</si>
  <si>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</si>
  <si>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</si>
  <si>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</si>
  <si>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</si>
  <si>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</si>
  <si>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</si>
  <si>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</si>
  <si>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</si>
  <si>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</si>
  <si>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</si>
  <si>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</si>
  <si>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</si>
  <si>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</si>
  <si>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</si>
  <si>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</si>
  <si>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</si>
  <si>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</si>
  <si>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</si>
  <si>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</si>
  <si>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</si>
  <si>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</si>
  <si>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</si>
  <si>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</si>
  <si>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</si>
  <si>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</si>
  <si>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</si>
  <si>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</si>
  <si>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</si>
  <si>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</si>
  <si>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</si>
  <si>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</si>
  <si>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</si>
  <si>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</si>
  <si>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</si>
  <si>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</si>
  <si>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</si>
  <si>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</si>
  <si>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</si>
  <si>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</si>
  <si>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</si>
  <si>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</si>
  <si>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</si>
  <si>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</si>
  <si>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</si>
  <si>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</si>
  <si>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</si>
  <si>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</si>
  <si>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</si>
  <si>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</si>
  <si>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</si>
  <si>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</si>
  <si>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</si>
  <si>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</si>
  <si>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</si>
  <si>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</si>
  <si>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</si>
  <si>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</si>
  <si>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</si>
  <si>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</si>
  <si>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</si>
  <si>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</si>
  <si>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</si>
  <si>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</si>
  <si>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</si>
  <si>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</si>
  <si>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</si>
  <si>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</si>
  <si>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</si>
  <si>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</si>
  <si>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</si>
  <si>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</si>
  <si>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</si>
  <si>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</si>
  <si>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</si>
  <si>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</si>
  <si>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</si>
  <si>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</si>
  <si>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</si>
  <si>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</si>
  <si>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</si>
  <si>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</si>
  <si>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</si>
  <si>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</si>
  <si>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</si>
  <si>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</si>
  <si>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</si>
  <si>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</si>
  <si>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</si>
  <si>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</si>
  <si>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</si>
  <si>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</si>
  <si>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</si>
  <si>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</si>
  <si>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</si>
  <si>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</si>
  <si>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</si>
  <si>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</si>
  <si>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</si>
  <si>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</si>
  <si>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</si>
  <si>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</si>
  <si>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</si>
  <si>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</si>
  <si>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</si>
  <si>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</si>
  <si>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</si>
  <si>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</si>
  <si>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</si>
  <si>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</si>
  <si>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</si>
  <si>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</si>
  <si>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</si>
  <si>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</si>
  <si>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</si>
  <si>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</si>
  <si>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</si>
  <si>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</si>
  <si>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</si>
  <si>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</si>
  <si>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</si>
  <si>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</si>
  <si>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</si>
  <si>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</si>
  <si>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</si>
  <si>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</si>
  <si>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</si>
  <si>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</si>
  <si>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</si>
  <si>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</si>
  <si>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</si>
  <si>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</si>
  <si>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</si>
  <si>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</si>
  <si>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</si>
  <si>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</si>
  <si>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</si>
  <si>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</si>
  <si>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</si>
  <si>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</si>
  <si>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</si>
  <si>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</si>
  <si>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</si>
  <si>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</si>
  <si>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</si>
  <si>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</si>
  <si>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</si>
  <si>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</si>
  <si>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</si>
  <si>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</si>
  <si>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</si>
  <si>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</si>
  <si>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</si>
  <si>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</si>
  <si>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</si>
  <si>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</si>
  <si>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</si>
  <si>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</si>
  <si>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</si>
  <si>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</si>
  <si>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</si>
  <si>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</si>
  <si>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</si>
  <si>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</si>
  <si>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</si>
  <si>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</si>
  <si>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</si>
  <si>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</si>
  <si>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</si>
  <si>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</si>
  <si>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</si>
  <si>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</si>
  <si>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</si>
  <si>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</si>
  <si>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</si>
  <si>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</si>
  <si>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</si>
  <si>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</si>
  <si>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</si>
  <si>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</si>
  <si>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</si>
  <si>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</si>
  <si>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</si>
  <si>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</si>
  <si>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</si>
  <si>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</si>
  <si>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</si>
  <si>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</si>
  <si>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</si>
  <si>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</si>
  <si>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</si>
  <si>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</si>
  <si>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</si>
  <si>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</si>
  <si>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</si>
  <si>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</si>
  <si>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</si>
  <si>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</si>
  <si>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</si>
  <si>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</si>
  <si>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</si>
  <si>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</si>
  <si>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</si>
  <si>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</si>
  <si>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</si>
  <si>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</si>
  <si>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</si>
  <si>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</si>
  <si>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</si>
  <si>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</si>
  <si>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</si>
  <si>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</si>
  <si>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</si>
  <si>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</si>
  <si>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</si>
  <si>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</si>
  <si>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</si>
  <si>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</si>
  <si>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</si>
  <si>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</si>
  <si>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</si>
  <si>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</si>
  <si>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</si>
  <si>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</si>
  <si>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</si>
  <si>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</si>
  <si>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</si>
  <si>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</si>
  <si>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</si>
  <si>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</si>
  <si>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</si>
  <si>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</si>
  <si>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</si>
  <si>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</si>
  <si>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</si>
  <si>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</si>
  <si>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</si>
  <si>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</si>
  <si>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</si>
  <si>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</si>
  <si>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</si>
  <si>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</si>
  <si>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</si>
  <si>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</si>
  <si>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</si>
  <si>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</si>
  <si>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</si>
  <si>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</si>
  <si>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</si>
  <si>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</si>
  <si>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</si>
  <si>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</si>
  <si>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</si>
  <si>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</si>
  <si>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</si>
  <si>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</si>
  <si>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</si>
  <si>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</si>
  <si>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</si>
  <si>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</si>
  <si>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</si>
  <si>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</si>
  <si>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</si>
  <si>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</si>
  <si>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</si>
  <si>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</si>
  <si>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</si>
  <si>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</si>
  <si>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</si>
  <si>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</si>
  <si>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</si>
  <si>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</si>
  <si>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</si>
  <si>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</si>
  <si>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</si>
  <si>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</si>
  <si>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</si>
  <si>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</si>
  <si>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</si>
  <si>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</si>
  <si>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</si>
  <si>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</si>
  <si>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</si>
  <si>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</si>
  <si>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</si>
  <si>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</si>
  <si>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</si>
  <si>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</si>
  <si>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</si>
  <si>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</si>
  <si>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</si>
  <si>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</si>
  <si>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</si>
  <si>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</si>
  <si>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</si>
  <si>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</si>
  <si>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</si>
  <si>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</si>
  <si>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</si>
  <si>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</si>
  <si>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</si>
  <si>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</si>
  <si>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</si>
  <si>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</si>
  <si>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</si>
  <si>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</si>
  <si>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</si>
  <si>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</si>
  <si>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</si>
  <si>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</si>
  <si>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</si>
  <si>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</si>
  <si>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</si>
  <si>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</si>
  <si>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</si>
  <si>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</si>
  <si>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</si>
  <si>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</si>
  <si>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</si>
  <si>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</si>
  <si>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</si>
  <si>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</si>
  <si>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</si>
  <si>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</si>
  <si>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</si>
  <si>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</si>
  <si>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</si>
  <si>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</si>
  <si>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</si>
  <si>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</si>
  <si>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</si>
  <si>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</si>
  <si>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</si>
  <si>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</si>
  <si>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</si>
  <si>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</si>
  <si>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</si>
  <si>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</si>
  <si>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</si>
  <si>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</si>
  <si>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</si>
  <si>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</si>
  <si>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</si>
  <si>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</si>
  <si>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</si>
  <si>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</si>
  <si>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</si>
  <si>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</si>
  <si>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</si>
  <si>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</si>
  <si>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</si>
  <si>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</si>
  <si>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</si>
  <si>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</si>
  <si>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</si>
  <si>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</si>
  <si>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</si>
  <si>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</si>
  <si>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</si>
  <si>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</si>
  <si>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</si>
  <si>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</si>
  <si>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</si>
  <si>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</si>
  <si>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</si>
  <si>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</si>
  <si>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</si>
  <si>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</si>
  <si>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</si>
  <si>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</si>
  <si>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</si>
  <si>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</si>
  <si>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</si>
  <si>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</si>
  <si>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</si>
  <si>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</si>
  <si>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</si>
  <si>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</si>
  <si>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</si>
  <si>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</si>
  <si>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</si>
  <si>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</si>
  <si>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</si>
  <si>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</si>
  <si>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</si>
  <si>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</si>
  <si>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</si>
  <si>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</si>
  <si>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</si>
  <si>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</si>
  <si>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</si>
  <si>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</si>
  <si>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</si>
  <si>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</si>
  <si>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</si>
  <si>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</si>
  <si>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</si>
  <si>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</si>
  <si>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</si>
  <si>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</si>
  <si>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</si>
  <si>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</si>
  <si>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</si>
  <si>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</si>
  <si>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</si>
  <si>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</si>
  <si>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</si>
  <si>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</si>
  <si>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</si>
  <si>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</si>
  <si>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</si>
  <si>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</si>
  <si>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</si>
  <si>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</si>
  <si>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</si>
  <si>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</si>
  <si>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</si>
  <si>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</si>
  <si>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</si>
  <si>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</si>
  <si>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</si>
  <si>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</si>
  <si>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</si>
  <si>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</si>
  <si>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</si>
  <si>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</si>
  <si>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</si>
  <si>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</si>
  <si>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</si>
  <si>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</si>
  <si>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</si>
  <si>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</si>
  <si>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</si>
  <si>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</si>
  <si>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</si>
  <si>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</si>
  <si>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</si>
  <si>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</si>
  <si>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</si>
  <si>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</si>
  <si>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</si>
  <si>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</si>
  <si>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</si>
  <si>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</si>
  <si>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</si>
  <si>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</si>
  <si>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</si>
  <si>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</si>
  <si>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</si>
  <si>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</si>
  <si>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</si>
  <si>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</si>
  <si>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</si>
  <si>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</si>
  <si>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</si>
  <si>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</si>
  <si>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</si>
  <si>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</si>
  <si>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</si>
  <si>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</si>
  <si>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</si>
  <si>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</si>
  <si>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</si>
  <si>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</si>
  <si>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</si>
  <si>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</si>
  <si>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</si>
  <si>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</si>
  <si>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</si>
  <si>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</si>
  <si>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</si>
  <si>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</si>
  <si>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</si>
  <si>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</si>
  <si>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</si>
  <si>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</si>
  <si>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</si>
  <si>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</si>
  <si>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</si>
  <si>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</si>
  <si>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</si>
  <si>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</si>
  <si>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</si>
  <si>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</si>
  <si>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</si>
  <si>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</si>
  <si>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</si>
  <si>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</si>
  <si>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</si>
  <si>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</si>
  <si>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</si>
  <si>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</si>
  <si>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</si>
  <si>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</si>
  <si>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</si>
  <si>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</si>
  <si>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</si>
  <si>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</si>
  <si>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</si>
  <si>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</si>
  <si>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</si>
  <si>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</si>
  <si>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</si>
  <si>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</si>
  <si>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</si>
  <si>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</si>
  <si>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</si>
  <si>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</si>
  <si>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</si>
  <si>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</si>
  <si>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</si>
  <si>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</si>
  <si>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</si>
  <si>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</si>
  <si>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</si>
  <si>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</si>
  <si>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</si>
  <si>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</si>
  <si>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</si>
  <si>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</si>
  <si>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</si>
  <si>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</si>
  <si>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</si>
  <si>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</si>
  <si>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</si>
  <si>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</si>
  <si>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</si>
  <si>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</si>
  <si>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</si>
  <si>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</si>
  <si>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</si>
  <si>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</si>
  <si>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</si>
  <si>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</si>
  <si>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</si>
  <si>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</si>
  <si>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</si>
  <si>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</si>
  <si>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</si>
  <si>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</si>
  <si>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</si>
  <si>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</si>
  <si>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</si>
  <si>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</si>
  <si>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</si>
  <si>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</si>
  <si>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</si>
  <si>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</si>
  <si>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</si>
  <si>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</si>
  <si>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</si>
  <si>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</si>
  <si>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</si>
  <si>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</si>
  <si>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</si>
  <si>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</si>
  <si>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</si>
  <si>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</si>
  <si>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</si>
  <si>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</si>
  <si>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</si>
  <si>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</si>
  <si>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</si>
  <si>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</si>
  <si>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</si>
  <si>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</si>
  <si>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</si>
  <si>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</si>
  <si>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</si>
  <si>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</si>
  <si>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</si>
  <si>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</si>
  <si>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</si>
  <si>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</si>
  <si>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</si>
  <si>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</si>
  <si>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</si>
  <si>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</si>
  <si>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</si>
  <si>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</si>
  <si>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</si>
  <si>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</si>
  <si>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</si>
  <si>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</si>
  <si>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</si>
  <si>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</si>
  <si>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</si>
  <si>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</si>
  <si>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</si>
  <si>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</si>
  <si>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</si>
  <si>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</si>
  <si>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</si>
  <si>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</si>
  <si>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</si>
  <si>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</si>
  <si>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</si>
  <si>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</si>
  <si>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</si>
  <si>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</si>
  <si>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</si>
  <si>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</si>
  <si>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</si>
  <si>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</si>
  <si>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</si>
  <si>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</si>
  <si>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</si>
  <si>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</si>
  <si>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</si>
  <si>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</si>
  <si>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</si>
  <si>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</si>
  <si>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</si>
  <si>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</si>
  <si>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</si>
  <si>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</si>
  <si>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</si>
  <si>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</si>
  <si>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</si>
  <si>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</si>
  <si>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</si>
  <si>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</si>
  <si>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</si>
  <si>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</si>
  <si>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</si>
  <si>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</si>
  <si>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</si>
  <si>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</si>
  <si>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</si>
  <si>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</si>
  <si>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</si>
  <si>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</si>
  <si>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</si>
  <si>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</si>
  <si>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</si>
  <si>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</si>
  <si>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</si>
  <si>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</si>
  <si>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</si>
  <si>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</si>
  <si>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</si>
  <si>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</si>
  <si>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</si>
  <si>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</si>
  <si>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</si>
  <si>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</si>
  <si>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</si>
  <si>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</si>
  <si>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</si>
  <si>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</si>
  <si>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</si>
  <si>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</si>
  <si>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</si>
  <si>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</si>
  <si>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</si>
  <si>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</si>
  <si>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</si>
  <si>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</si>
  <si>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</si>
  <si>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</si>
  <si>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</si>
  <si>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</si>
  <si>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</si>
  <si>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</si>
  <si>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</si>
  <si>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</si>
  <si>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</si>
  <si>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</si>
  <si>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</si>
  <si>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</si>
  <si>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</si>
  <si>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</si>
  <si>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</si>
  <si>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</si>
  <si>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</si>
  <si>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</si>
  <si>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</si>
  <si>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</si>
  <si>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</si>
  <si>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</si>
  <si>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</si>
  <si>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</si>
  <si>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</si>
  <si>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</si>
  <si>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</si>
  <si>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</si>
  <si>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</si>
  <si>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</si>
  <si>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</si>
  <si>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</si>
  <si>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</si>
  <si>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</si>
  <si>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</si>
  <si>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</si>
  <si>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</si>
  <si>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</si>
  <si>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</si>
  <si>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</si>
  <si>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</si>
  <si>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</si>
  <si>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</si>
  <si>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</si>
  <si>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</si>
  <si>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</si>
  <si>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</si>
  <si>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</si>
  <si>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</si>
  <si>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</si>
  <si>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</si>
  <si>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</si>
  <si>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</si>
  <si>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</si>
  <si>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</si>
  <si>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</si>
  <si>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</si>
  <si>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</si>
  <si>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</si>
  <si>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</si>
  <si>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</si>
  <si>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</si>
  <si>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</si>
  <si>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</si>
  <si>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</si>
  <si>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</si>
  <si>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</si>
  <si>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</si>
  <si>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</si>
  <si>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</si>
  <si>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</si>
  <si>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</si>
  <si>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</si>
  <si>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</si>
  <si>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</si>
  <si>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</si>
  <si>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</si>
  <si>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</si>
  <si>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</si>
  <si>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</si>
  <si>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</si>
  <si>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</si>
  <si>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</si>
  <si>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</si>
  <si>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</si>
  <si>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</si>
  <si>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</si>
  <si>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</si>
  <si>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</si>
  <si>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</si>
  <si>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</si>
  <si>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</si>
  <si>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</si>
  <si>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</si>
  <si>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</si>
  <si>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</si>
  <si>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</si>
  <si>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</si>
  <si>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</si>
  <si>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</si>
  <si>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</si>
  <si>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</si>
  <si>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</si>
  <si>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</si>
  <si>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</si>
  <si>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</si>
  <si>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</si>
  <si>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</si>
  <si>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</si>
  <si>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</si>
  <si>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</si>
  <si>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</si>
  <si>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</si>
  <si>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</si>
  <si>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</si>
  <si>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</si>
  <si>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</si>
  <si>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</si>
  <si>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</si>
  <si>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</si>
  <si>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</si>
  <si>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</si>
  <si>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</si>
  <si>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</si>
  <si>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</si>
  <si>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</si>
  <si>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</si>
  <si>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</si>
  <si>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</si>
  <si>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</si>
  <si>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</si>
  <si>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</si>
  <si>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</si>
  <si>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</si>
  <si>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</si>
  <si>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</si>
  <si>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</si>
  <si>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</si>
  <si>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</si>
  <si>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</si>
  <si>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</si>
  <si>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</si>
  <si>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</si>
  <si>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</si>
  <si>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</si>
  <si>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</si>
  <si>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</si>
  <si>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</si>
  <si>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</si>
  <si>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</si>
  <si>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</si>
  <si>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</si>
  <si>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</si>
  <si>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</si>
  <si>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</si>
  <si>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</si>
  <si>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</si>
  <si>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</si>
  <si>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</si>
  <si>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</si>
  <si>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</si>
  <si>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</si>
  <si>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</si>
  <si>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</si>
  <si>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</si>
  <si>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</si>
  <si>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</si>
  <si>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</si>
  <si>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</si>
  <si>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</si>
  <si>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</si>
  <si>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</si>
  <si>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</si>
  <si>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</si>
  <si>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</si>
  <si>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</si>
  <si>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</si>
  <si>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</si>
  <si>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</si>
  <si>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</si>
  <si>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</si>
  <si>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</si>
  <si>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</si>
  <si>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</si>
  <si>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</si>
  <si>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</si>
  <si>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</si>
  <si>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</si>
  <si>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</si>
  <si>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</si>
  <si>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</si>
  <si>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</si>
  <si>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</si>
  <si>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</si>
  <si>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</si>
  <si>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</si>
  <si>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</si>
  <si>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</si>
  <si>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</si>
  <si>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</si>
  <si>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</si>
  <si>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</si>
  <si>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</si>
  <si>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</si>
  <si>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</si>
  <si>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</si>
  <si>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</si>
  <si>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</si>
  <si>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</si>
  <si>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</si>
  <si>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</si>
  <si>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</si>
  <si>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</si>
  <si>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</si>
  <si>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</si>
  <si>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</si>
  <si>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</si>
  <si>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</si>
  <si>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</si>
  <si>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</si>
  <si>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</si>
  <si>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</si>
  <si>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</si>
  <si>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</si>
  <si>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</si>
  <si>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</si>
  <si>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</si>
  <si>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</si>
  <si>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</si>
  <si>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</si>
  <si>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</si>
  <si>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</si>
  <si>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</si>
  <si>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</si>
  <si>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</si>
  <si>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</si>
  <si>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</si>
  <si>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</si>
  <si>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</si>
  <si>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</si>
  <si>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</si>
  <si>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</si>
  <si>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</si>
  <si>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</si>
  <si>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</si>
  <si>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</si>
  <si>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</si>
  <si>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</si>
  <si>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</si>
  <si>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</si>
  <si>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</si>
  <si>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</si>
  <si>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</si>
  <si>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</si>
  <si>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</si>
  <si>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</si>
  <si>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</si>
  <si>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</si>
  <si>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</si>
  <si>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</si>
  <si>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</si>
  <si>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</si>
  <si>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</si>
  <si>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</si>
  <si>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</si>
  <si>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</si>
  <si>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</si>
  <si>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</si>
  <si>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</si>
  <si>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</si>
  <si>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</si>
  <si>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</si>
  <si>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</si>
  <si>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</si>
  <si>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</si>
  <si>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</si>
  <si>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</si>
  <si>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</si>
  <si>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</si>
  <si>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</si>
  <si>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</si>
  <si>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</si>
  <si>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</si>
  <si>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</si>
  <si>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</si>
  <si>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</si>
  <si>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</si>
  <si>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</si>
  <si>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</si>
  <si>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</si>
  <si>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</si>
  <si>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</si>
  <si>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</si>
  <si>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</si>
  <si>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</si>
  <si>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</si>
  <si>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</si>
  <si>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</si>
  <si>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</si>
  <si>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</si>
  <si>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</si>
  <si>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</si>
  <si>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</si>
  <si>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</si>
  <si>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</si>
  <si>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</si>
  <si>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</si>
  <si>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</si>
  <si>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</si>
  <si>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</si>
  <si>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</si>
  <si>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</si>
  <si>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</si>
  <si>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</si>
  <si>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</si>
  <si>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</si>
  <si>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</si>
  <si>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</si>
  <si>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</si>
  <si>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</si>
  <si>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</si>
  <si>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</si>
  <si>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</si>
  <si>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</si>
  <si>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</si>
  <si>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</si>
  <si>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</si>
  <si>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</si>
  <si>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</si>
  <si>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</si>
  <si>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</si>
  <si>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</si>
  <si>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</si>
  <si>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</si>
  <si>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</si>
  <si>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</si>
  <si>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</si>
  <si>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</si>
  <si>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</si>
  <si>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</si>
  <si>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</si>
  <si>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</si>
  <si>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</si>
  <si>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</si>
  <si>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</si>
  <si>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</si>
  <si>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</si>
  <si>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</si>
  <si>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</si>
  <si>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</si>
  <si>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</si>
  <si>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</si>
  <si>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</si>
  <si>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</si>
  <si>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</si>
  <si>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</si>
  <si>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</si>
  <si>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</si>
  <si>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</si>
  <si>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</si>
  <si>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</si>
  <si>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</si>
  <si>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</si>
  <si>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</si>
  <si>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</si>
  <si>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</si>
  <si>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</si>
  <si>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</si>
  <si>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</si>
  <si>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</si>
  <si>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</si>
  <si>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</si>
  <si>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</si>
  <si>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</si>
  <si>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</si>
  <si>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</si>
  <si>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</si>
  <si>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</si>
  <si>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</si>
  <si>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</si>
  <si>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</si>
  <si>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</si>
  <si>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</si>
  <si>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</si>
  <si>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</si>
  <si>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</si>
  <si>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</si>
  <si>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</si>
  <si>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</si>
  <si>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</si>
  <si>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</si>
  <si>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</si>
  <si>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</si>
  <si>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</si>
  <si>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</si>
  <si>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</si>
  <si>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</si>
  <si>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</si>
  <si>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</si>
  <si>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</si>
  <si>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</si>
  <si>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</si>
  <si>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</si>
  <si>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</si>
  <si>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</si>
  <si>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</si>
  <si>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</si>
  <si>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</si>
  <si>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</si>
  <si>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</si>
  <si>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</si>
  <si>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</si>
  <si>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</si>
  <si>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</si>
  <si>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</si>
  <si>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</si>
  <si>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</si>
  <si>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</si>
  <si>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</si>
  <si>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</si>
  <si>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</si>
  <si>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</si>
  <si>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</si>
  <si>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</si>
  <si>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</si>
  <si>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</si>
  <si>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</si>
  <si>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</si>
  <si>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</si>
  <si>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</si>
  <si>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</si>
  <si>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</si>
  <si>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</si>
  <si>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</si>
  <si>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</si>
  <si>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</si>
  <si>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</si>
  <si>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</si>
  <si>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</si>
  <si>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</si>
  <si>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</si>
  <si>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</si>
  <si>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</si>
  <si>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</si>
  <si>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</si>
  <si>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</si>
  <si>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</si>
  <si>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</si>
  <si>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</si>
  <si>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</si>
  <si>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</si>
  <si>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</si>
  <si>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</si>
  <si>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</si>
  <si>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</si>
  <si>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</si>
  <si>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</si>
  <si>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</si>
  <si>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</si>
  <si>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</si>
  <si>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</si>
  <si>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</si>
  <si>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</si>
  <si>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</si>
  <si>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</si>
  <si>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</si>
  <si>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</si>
  <si>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</si>
  <si>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</si>
  <si>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</si>
  <si>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</si>
  <si>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</si>
  <si>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</si>
  <si>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</si>
  <si>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</si>
  <si>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</si>
  <si>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</si>
  <si>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</si>
  <si>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</si>
  <si>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</si>
  <si>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</si>
  <si>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</si>
  <si>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</si>
  <si>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</si>
  <si>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</si>
  <si>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</si>
  <si>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</si>
  <si>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</si>
  <si>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</si>
  <si>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</si>
  <si>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</si>
  <si>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</si>
  <si>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</si>
  <si>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</si>
  <si>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</si>
  <si>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</si>
  <si>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</si>
  <si>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</si>
  <si>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</si>
  <si>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</si>
  <si>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</si>
  <si>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</si>
  <si>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</si>
  <si>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</si>
  <si>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</si>
  <si>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</si>
  <si>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</si>
  <si>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</si>
  <si>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</si>
  <si>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</si>
  <si>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</si>
  <si>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</si>
  <si>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</si>
  <si>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</si>
  <si>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</si>
  <si>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</si>
  <si>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</si>
  <si>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</si>
  <si>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</si>
  <si>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</si>
  <si>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</si>
  <si>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</si>
  <si>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</si>
  <si>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</si>
  <si>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</si>
  <si>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</si>
  <si>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</si>
  <si>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</si>
  <si>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</si>
  <si>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</si>
  <si>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</si>
  <si>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</si>
  <si>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</si>
  <si>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</si>
  <si>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</si>
  <si>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</si>
  <si>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</si>
  <si>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</si>
  <si>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</si>
  <si>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</si>
  <si>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</si>
  <si>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</si>
  <si>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</si>
  <si>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</si>
  <si>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</si>
  <si>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</si>
  <si>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</si>
  <si>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</si>
  <si>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</si>
  <si>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</si>
  <si>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</si>
  <si>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</si>
  <si>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</si>
  <si>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</si>
  <si>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</si>
  <si>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</si>
  <si>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</si>
  <si>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</si>
  <si>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</si>
  <si>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</si>
  <si>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</si>
  <si>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</si>
  <si>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</si>
  <si>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</si>
  <si>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</si>
  <si>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</si>
  <si>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</si>
  <si>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</si>
  <si>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</si>
  <si>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</si>
  <si>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</si>
  <si>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</si>
  <si>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</si>
  <si>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</si>
  <si>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</si>
  <si>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</si>
  <si>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</si>
  <si>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</si>
  <si>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</si>
  <si>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</si>
  <si>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</si>
  <si>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</si>
  <si>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</si>
  <si>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</si>
  <si>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</si>
  <si>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</si>
  <si>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</si>
  <si>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</si>
  <si>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</si>
  <si>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</si>
  <si>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</si>
  <si>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</si>
  <si>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</si>
  <si>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</si>
  <si>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</si>
  <si>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</si>
  <si>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</si>
  <si>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</si>
  <si>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</si>
  <si>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</si>
  <si>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</si>
  <si>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</si>
  <si>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</si>
  <si>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</si>
  <si>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</si>
  <si>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</si>
  <si>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</si>
  <si>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</si>
  <si>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</si>
  <si>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</si>
  <si>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</si>
  <si>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</si>
  <si>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</si>
  <si>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</si>
  <si>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</si>
  <si>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</si>
  <si>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</si>
  <si>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</si>
  <si>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</si>
  <si>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</si>
  <si>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</si>
  <si>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</si>
  <si>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</si>
  <si>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</si>
  <si>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</si>
  <si>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</si>
  <si>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</si>
  <si>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</si>
  <si>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</si>
  <si>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</si>
  <si>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</si>
  <si>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</si>
  <si>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</si>
  <si>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</si>
  <si>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</si>
  <si>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</si>
  <si>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</si>
  <si>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</si>
  <si>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</si>
  <si>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</si>
  <si>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</si>
  <si>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</si>
  <si>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</si>
  <si>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</si>
  <si>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</si>
  <si>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</si>
  <si>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</si>
  <si>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</si>
  <si>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</si>
  <si>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</si>
  <si>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</si>
  <si>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</si>
  <si>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</si>
  <si>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</si>
  <si>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</si>
  <si>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</si>
  <si>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</si>
  <si>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</si>
  <si>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</si>
  <si>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</si>
  <si>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</si>
  <si>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</si>
  <si>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</si>
  <si>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</si>
  <si>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</si>
  <si>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</si>
  <si>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</si>
  <si>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</si>
  <si>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</si>
  <si>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</si>
  <si>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</si>
  <si>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</si>
  <si>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</si>
  <si>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</si>
  <si>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</si>
  <si>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</si>
  <si>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</si>
  <si>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</si>
  <si>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</si>
  <si>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</si>
  <si>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</si>
  <si>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</si>
  <si>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</si>
  <si>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</si>
  <si>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</si>
  <si>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</si>
  <si>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</si>
  <si>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</si>
  <si>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</si>
  <si>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</si>
  <si>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</si>
  <si>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</si>
  <si>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</si>
  <si>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</si>
  <si>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</si>
  <si>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</si>
  <si>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</si>
  <si>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</si>
  <si>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</si>
  <si>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</si>
  <si>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</si>
  <si>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</si>
  <si>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</si>
  <si>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</si>
  <si>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</si>
  <si>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</si>
  <si>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</si>
  <si>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</si>
  <si>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</si>
  <si>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</si>
  <si>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</si>
  <si>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</si>
  <si>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</si>
  <si>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</si>
  <si>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</si>
  <si>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</si>
  <si>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</si>
  <si>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</si>
  <si>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</si>
  <si>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</si>
  <si>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</si>
  <si>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</si>
  <si>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</si>
  <si>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</si>
  <si>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</si>
  <si>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</si>
  <si>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</si>
  <si>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</si>
  <si>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</si>
  <si>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</si>
  <si>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</si>
  <si>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</si>
  <si>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</si>
  <si>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</si>
  <si>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</si>
  <si>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</si>
  <si>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</si>
  <si>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</si>
  <si>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</si>
  <si>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</si>
  <si>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</si>
  <si>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</si>
  <si>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</si>
  <si>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</si>
  <si>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</si>
  <si>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</si>
  <si>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</si>
  <si>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</si>
  <si>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</si>
  <si>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</si>
  <si>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</si>
  <si>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</si>
  <si>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</si>
  <si>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</si>
  <si>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</si>
  <si>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</si>
  <si>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</si>
  <si>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</si>
  <si>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</si>
  <si>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</si>
  <si>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</si>
  <si>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</si>
  <si>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</si>
  <si>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</si>
  <si>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</si>
  <si>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</si>
  <si>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</si>
  <si>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</si>
  <si>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</si>
  <si>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</si>
  <si>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</si>
  <si>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</si>
  <si>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</si>
  <si>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</si>
  <si>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</si>
  <si>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</si>
  <si>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</si>
  <si>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</si>
  <si>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</si>
  <si>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</si>
  <si>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</si>
  <si>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</si>
  <si>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</si>
  <si>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</si>
  <si>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</si>
  <si>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</si>
  <si>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</si>
  <si>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</si>
  <si>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</si>
  <si>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</si>
  <si>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</si>
  <si>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</si>
  <si>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</si>
  <si>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</si>
  <si>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</si>
  <si>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</si>
  <si>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</si>
  <si>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</si>
  <si>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</si>
  <si>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</si>
  <si>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</si>
  <si>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</si>
  <si>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</si>
  <si>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</si>
  <si>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</si>
  <si>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</si>
  <si>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</si>
  <si>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</si>
  <si>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</si>
  <si>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</si>
  <si>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</si>
  <si>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</si>
  <si>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</si>
  <si>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</si>
  <si>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</si>
  <si>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</si>
  <si>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</si>
  <si>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</si>
  <si>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</si>
  <si>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</si>
  <si>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</si>
  <si>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</si>
  <si>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</si>
  <si>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</si>
  <si>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</si>
  <si>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</si>
  <si>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</si>
  <si>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</si>
  <si>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</si>
  <si>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</si>
  <si>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</si>
  <si>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</si>
  <si>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</si>
  <si>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</si>
  <si>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</si>
  <si>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</si>
  <si>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</si>
  <si>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</si>
  <si>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</si>
  <si>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</si>
  <si>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</si>
  <si>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</si>
  <si>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</si>
  <si>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</si>
  <si>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</si>
  <si>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</si>
  <si>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</si>
  <si>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</si>
  <si>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</si>
  <si>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</si>
  <si>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</si>
  <si>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</si>
  <si>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</si>
  <si>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</si>
  <si>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</si>
  <si>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</si>
  <si>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</si>
  <si>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</si>
  <si>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</si>
  <si>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</si>
  <si>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</si>
  <si>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</si>
  <si>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</si>
  <si>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</si>
  <si>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</si>
  <si>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</si>
  <si>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</si>
  <si>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</si>
  <si>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</si>
  <si>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</si>
  <si>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</si>
  <si>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</si>
  <si>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</si>
  <si>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</si>
  <si>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</si>
  <si>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</si>
  <si>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</si>
  <si>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</si>
  <si>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</si>
  <si>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</si>
  <si>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</si>
  <si>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</si>
  <si>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</si>
  <si>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</si>
  <si>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</si>
  <si>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</si>
  <si>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</si>
  <si>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</si>
  <si>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</si>
  <si>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</si>
  <si>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</si>
  <si>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</si>
  <si>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</si>
  <si>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</si>
  <si>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</si>
  <si>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</si>
  <si>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</si>
  <si>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</si>
  <si>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</si>
  <si>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</si>
  <si>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</si>
  <si>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</si>
  <si>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</si>
  <si>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</si>
  <si>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</si>
  <si>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</si>
  <si>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</si>
  <si>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</si>
  <si>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</si>
  <si>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</si>
  <si>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</si>
  <si>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</si>
  <si>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</si>
  <si>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</si>
  <si>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</si>
  <si>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</si>
  <si>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</si>
  <si>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</si>
  <si>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</si>
  <si>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</si>
  <si>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</si>
  <si>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</si>
  <si>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</si>
  <si>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</si>
  <si>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</si>
  <si>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</si>
  <si>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</si>
  <si>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</si>
  <si>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</si>
  <si>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</si>
  <si>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</si>
  <si>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</si>
  <si>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</si>
  <si>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</si>
  <si>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</si>
  <si>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</si>
  <si>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</si>
  <si>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</si>
  <si>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</si>
  <si>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</si>
  <si>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</si>
  <si>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</si>
  <si>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</si>
  <si>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</si>
  <si>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</si>
  <si>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</si>
  <si>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</si>
  <si>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</si>
  <si>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</si>
  <si>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</si>
  <si>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</si>
  <si>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</si>
  <si>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</si>
  <si>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</si>
  <si>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</si>
  <si>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</si>
  <si>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</si>
  <si>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</si>
  <si>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</si>
  <si>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</si>
  <si>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</si>
  <si>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</si>
  <si>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</si>
  <si>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</si>
  <si>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</si>
  <si>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</si>
  <si>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</si>
  <si>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</si>
  <si>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</si>
  <si>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</si>
  <si>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</si>
  <si>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</si>
  <si>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</si>
  <si>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</si>
  <si>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</si>
  <si>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</si>
  <si>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</si>
  <si>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</si>
  <si>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</si>
  <si>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</si>
  <si>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</si>
  <si>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</si>
  <si>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</si>
  <si>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</si>
  <si>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</si>
  <si>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</si>
  <si>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</si>
  <si>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</si>
  <si>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</si>
  <si>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</si>
  <si>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</si>
  <si>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</si>
  <si>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</si>
  <si>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</si>
  <si>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</si>
  <si>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</si>
  <si>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</si>
  <si>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</si>
  <si>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</si>
  <si>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</si>
  <si>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</si>
  <si>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</si>
  <si>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</si>
  <si>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</si>
  <si>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</si>
  <si>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</si>
  <si>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</si>
  <si>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</si>
  <si>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</si>
  <si>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</si>
  <si>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</si>
  <si>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</si>
  <si>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</si>
  <si>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</si>
  <si>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</si>
  <si>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</si>
  <si>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</si>
  <si>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</si>
  <si>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</si>
  <si>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</si>
  <si>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</si>
  <si>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</si>
  <si>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</si>
  <si>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</si>
  <si>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</si>
  <si>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</si>
  <si>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</si>
  <si>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</si>
  <si>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</si>
  <si>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</si>
  <si>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</si>
  <si>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</si>
  <si>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</si>
  <si>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</si>
  <si>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</si>
  <si>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</si>
  <si>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</si>
  <si>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</si>
  <si>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</si>
  <si>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</si>
  <si>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</si>
  <si>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</si>
  <si>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</si>
  <si>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</si>
  <si>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</si>
  <si>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</si>
  <si>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</si>
  <si>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</si>
  <si>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</si>
  <si>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</si>
  <si>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</si>
  <si>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</si>
  <si>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</si>
  <si>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</si>
  <si>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</si>
  <si>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</si>
  <si>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</si>
  <si>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</si>
  <si>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</si>
  <si>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</si>
  <si>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</si>
  <si>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</si>
  <si>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</si>
  <si>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</si>
  <si>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</si>
  <si>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</si>
  <si>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</si>
  <si>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</si>
  <si>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</si>
  <si>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</si>
  <si>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</si>
  <si>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</si>
  <si>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</si>
  <si>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</si>
  <si>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</si>
  <si>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</si>
  <si>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</si>
  <si>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</si>
  <si>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</si>
  <si>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</si>
  <si>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</si>
  <si>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</si>
  <si>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</si>
  <si>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</si>
  <si>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</si>
  <si>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</si>
  <si>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</si>
  <si>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</si>
  <si>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</si>
  <si>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</si>
  <si>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</si>
  <si>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</si>
  <si>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</si>
  <si>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</si>
  <si>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</si>
  <si>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</si>
  <si>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</si>
  <si>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</si>
  <si>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</si>
  <si>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</si>
  <si>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</si>
  <si>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</si>
  <si>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</si>
  <si>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</si>
  <si>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</si>
  <si>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</si>
  <si>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</si>
  <si>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</si>
  <si>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</si>
  <si>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</si>
  <si>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</si>
  <si>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</si>
  <si>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</si>
  <si>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</si>
  <si>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</si>
  <si>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</si>
  <si>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</si>
  <si>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</si>
  <si>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</si>
  <si>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</si>
  <si>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</si>
  <si>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</si>
  <si>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</si>
  <si>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</si>
  <si>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</si>
  <si>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</si>
  <si>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</si>
  <si>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</si>
  <si>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</si>
  <si>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</si>
  <si>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</si>
  <si>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</si>
  <si>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</si>
  <si>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</si>
  <si>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</si>
  <si>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</si>
  <si>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</si>
  <si>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</si>
  <si>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</si>
  <si>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</si>
  <si>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</si>
  <si>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</si>
  <si>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</si>
  <si>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</si>
  <si>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</si>
  <si>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</si>
  <si>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</si>
  <si>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</si>
  <si>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</si>
  <si>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</si>
  <si>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</si>
  <si>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</si>
  <si>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</si>
  <si>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</si>
  <si>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</si>
  <si>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</si>
  <si>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</si>
  <si>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</si>
  <si>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</si>
  <si>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</si>
  <si>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</si>
  <si>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</si>
  <si>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</si>
  <si>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</si>
  <si>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</si>
  <si>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</si>
  <si>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</si>
  <si>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</si>
  <si>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</si>
  <si>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</si>
  <si>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</si>
  <si>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</si>
  <si>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</si>
  <si>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</si>
  <si>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</si>
  <si>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</si>
  <si>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</si>
  <si>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</si>
  <si>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</si>
  <si>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</si>
  <si>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</si>
  <si>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</si>
  <si>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</si>
  <si>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</si>
  <si>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</si>
  <si>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</si>
  <si>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</si>
  <si>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</si>
  <si>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</si>
  <si>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</si>
  <si>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</si>
  <si>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</si>
  <si>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</si>
  <si>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</si>
  <si>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</si>
  <si>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</si>
  <si>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</si>
  <si>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</si>
  <si>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</si>
  <si>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</si>
  <si>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</si>
  <si>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</si>
  <si>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</si>
  <si>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</si>
  <si>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</si>
  <si>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</si>
  <si>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</si>
  <si>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</si>
  <si>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</si>
  <si>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</si>
  <si>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</si>
  <si>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</si>
  <si>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</si>
  <si>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</si>
  <si>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</si>
  <si>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</si>
  <si>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</si>
  <si>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</si>
  <si>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</si>
  <si>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</si>
  <si>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</si>
  <si>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</si>
  <si>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</si>
  <si>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</si>
  <si>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</si>
  <si>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</si>
  <si>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</si>
  <si>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</si>
  <si>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</si>
  <si>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</si>
  <si>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</si>
  <si>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</si>
  <si>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</si>
  <si>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</si>
  <si>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</si>
  <si>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</si>
  <si>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</si>
  <si>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</si>
  <si>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</si>
  <si>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</si>
  <si>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</si>
  <si>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</si>
  <si>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</si>
  <si>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</si>
  <si>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</si>
  <si>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</si>
  <si>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</si>
  <si>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</si>
  <si>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</si>
  <si>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</si>
  <si>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</si>
  <si>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</si>
  <si>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</si>
  <si>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</si>
  <si>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</si>
  <si>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</si>
  <si>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</si>
  <si>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</si>
  <si>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</si>
  <si>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</si>
  <si>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</si>
  <si>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</si>
  <si>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</si>
  <si>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</si>
  <si>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</si>
  <si>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</si>
  <si>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</si>
  <si>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</si>
  <si>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</si>
  <si>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</si>
  <si>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</si>
  <si>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</si>
  <si>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</si>
  <si>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</si>
  <si>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</si>
  <si>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</si>
  <si>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</si>
  <si>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</si>
  <si>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</si>
  <si>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</si>
  <si>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</si>
  <si>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</si>
  <si>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</si>
  <si>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</si>
  <si>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</si>
  <si>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</si>
  <si>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</si>
  <si>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</si>
  <si>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</si>
  <si>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</si>
  <si>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</si>
  <si>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</si>
  <si>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</si>
  <si>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</si>
  <si>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</si>
  <si>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</si>
  <si>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</si>
  <si>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</si>
  <si>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</si>
  <si>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</si>
  <si>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</si>
  <si>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</si>
  <si>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</si>
  <si>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</si>
  <si>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</si>
  <si>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</si>
  <si>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</si>
  <si>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</si>
  <si>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</si>
  <si>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</si>
  <si>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</si>
  <si>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</si>
  <si>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</si>
  <si>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</si>
  <si>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</si>
  <si>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</si>
  <si>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</si>
  <si>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</si>
  <si>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</si>
  <si>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</si>
  <si>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</si>
  <si>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</si>
  <si>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</si>
  <si>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</si>
  <si>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</si>
  <si>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</si>
  <si>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</si>
  <si>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</si>
  <si>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</si>
  <si>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</si>
  <si>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</si>
  <si>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</si>
  <si>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</si>
  <si>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</si>
  <si>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</si>
  <si>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</si>
  <si>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</si>
  <si>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</si>
  <si>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</si>
  <si>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</si>
  <si>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</si>
  <si>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</si>
  <si>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</si>
  <si>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</si>
  <si>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</si>
  <si>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</si>
  <si>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</si>
  <si>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</si>
  <si>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</si>
  <si>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</si>
  <si>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</si>
  <si>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</si>
  <si>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</si>
  <si>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</si>
  <si>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</si>
  <si>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</si>
  <si>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</si>
  <si>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</si>
  <si>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</si>
  <si>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</si>
  <si>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</si>
  <si>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</si>
  <si>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</si>
  <si>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</si>
  <si>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</si>
  <si>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</si>
  <si>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</si>
  <si>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</si>
  <si>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</si>
  <si>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</si>
  <si>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</si>
  <si>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</si>
  <si>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</si>
  <si>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</si>
  <si>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</si>
  <si>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</si>
  <si>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</si>
  <si>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</si>
  <si>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</si>
  <si>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</si>
  <si>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</si>
  <si>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</si>
  <si>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</si>
  <si>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</si>
  <si>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</si>
  <si>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</si>
  <si>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</si>
  <si>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</si>
  <si>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</si>
  <si>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</si>
  <si>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</si>
  <si>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</si>
  <si>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</si>
  <si>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</si>
  <si>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</si>
  <si>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</si>
  <si>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</si>
  <si>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</si>
  <si>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</si>
  <si>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</si>
  <si>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</si>
  <si>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</si>
  <si>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</si>
  <si>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</si>
  <si>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</si>
  <si>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</si>
  <si>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</si>
  <si>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</si>
  <si>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</si>
  <si>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</si>
  <si>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</si>
  <si>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</si>
  <si>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</si>
  <si>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</si>
  <si>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</si>
  <si>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</si>
  <si>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</si>
  <si>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</si>
  <si>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</si>
  <si>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</si>
  <si>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</si>
  <si>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</si>
  <si>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</si>
  <si>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</si>
  <si>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</si>
  <si>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</si>
  <si>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</si>
  <si>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</si>
  <si>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</si>
  <si>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</si>
  <si>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</si>
  <si>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</si>
  <si>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</si>
  <si>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</si>
  <si>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</si>
  <si>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</si>
  <si>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</si>
  <si>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</si>
  <si>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</si>
  <si>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</si>
  <si>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</si>
  <si>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</si>
  <si>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</si>
  <si>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</si>
  <si>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</si>
  <si>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</si>
  <si>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</si>
  <si>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</si>
  <si>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</si>
  <si>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</si>
  <si>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</si>
  <si>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</si>
  <si>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</si>
  <si>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</si>
  <si>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</si>
  <si>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</si>
  <si>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</si>
  <si>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</si>
  <si>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</si>
  <si>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</si>
  <si>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</si>
  <si>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</si>
  <si>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</si>
  <si>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</si>
  <si>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</si>
  <si>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</si>
  <si>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</si>
  <si>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</si>
  <si>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</si>
  <si>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</si>
  <si>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</si>
  <si>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</si>
  <si>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</si>
  <si>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</si>
  <si>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</si>
  <si>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</si>
  <si>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</si>
  <si>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</si>
  <si>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</si>
  <si>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</si>
  <si>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</si>
  <si>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</si>
  <si>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</si>
  <si>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</si>
  <si>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</si>
  <si>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</si>
  <si>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</si>
  <si>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</si>
  <si>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</si>
  <si>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</si>
  <si>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</si>
  <si>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</si>
  <si>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</si>
  <si>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</si>
  <si>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</si>
  <si>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</si>
  <si>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</si>
  <si>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</si>
  <si>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</si>
  <si>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</si>
  <si>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</si>
  <si>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</si>
  <si>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</si>
  <si>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</si>
  <si>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</si>
  <si>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</si>
  <si>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</si>
  <si>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</si>
  <si>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</si>
  <si>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</si>
  <si>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</si>
  <si>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</si>
  <si>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</si>
  <si>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</si>
  <si>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</si>
  <si>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</si>
  <si>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</si>
  <si>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</si>
  <si>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</si>
  <si>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</si>
  <si>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</si>
  <si>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</si>
  <si>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</si>
  <si>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</si>
  <si>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</si>
  <si>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</si>
  <si>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</si>
  <si>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</si>
  <si>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</si>
  <si>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</si>
  <si>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</si>
  <si>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</si>
  <si>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</si>
  <si>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</si>
  <si>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</si>
  <si>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</si>
  <si>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</si>
  <si>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</si>
  <si>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</si>
  <si>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</si>
  <si>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</si>
  <si>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</si>
  <si>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</si>
  <si>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</si>
  <si>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</si>
  <si>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</si>
  <si>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</si>
  <si>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</si>
  <si>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</si>
  <si>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</si>
  <si>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</si>
  <si>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</si>
  <si>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</si>
  <si>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</si>
  <si>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</si>
  <si>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</si>
  <si>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</si>
  <si>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</si>
  <si>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</si>
  <si>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</si>
  <si>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</si>
  <si>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</si>
  <si>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</si>
  <si>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</si>
  <si>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</si>
  <si>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</si>
  <si>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</si>
  <si>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</si>
  <si>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</si>
  <si>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</si>
  <si>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</si>
  <si>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</si>
  <si>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</si>
  <si>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</si>
  <si>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</si>
  <si>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</si>
  <si>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</si>
  <si>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</si>
  <si>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</si>
  <si>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</si>
  <si>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</si>
  <si>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</si>
  <si>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</si>
  <si>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</si>
  <si>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</si>
  <si>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</si>
  <si>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</si>
  <si>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</si>
  <si>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</si>
  <si>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</si>
  <si>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</si>
  <si>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</si>
  <si>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</si>
  <si>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</si>
  <si>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</si>
  <si>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</si>
  <si>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</si>
  <si>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</si>
  <si>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</si>
  <si>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</si>
  <si>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</si>
  <si>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</si>
  <si>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</si>
  <si>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</si>
  <si>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</si>
  <si>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</si>
  <si>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</si>
  <si>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</si>
  <si>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</si>
  <si>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</si>
  <si>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</si>
  <si>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</si>
  <si>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</si>
  <si>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</si>
  <si>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</si>
  <si>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</si>
  <si>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</si>
  <si>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</si>
  <si>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</si>
  <si>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</si>
  <si>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</si>
  <si>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</si>
  <si>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</si>
  <si>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</si>
  <si>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</si>
  <si>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</si>
  <si>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</si>
  <si>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</si>
  <si>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</si>
  <si>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</si>
  <si>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</si>
  <si>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</si>
  <si>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</si>
  <si>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</si>
  <si>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</si>
  <si>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</si>
  <si>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</si>
  <si>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</si>
  <si>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</si>
  <si>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</si>
  <si>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</si>
  <si>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</si>
  <si>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</si>
  <si>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</si>
  <si>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</si>
  <si>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</si>
  <si>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</si>
  <si>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</si>
  <si>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</si>
  <si>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</si>
  <si>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</si>
  <si>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</si>
  <si>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</si>
  <si>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</si>
  <si>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</si>
  <si>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</si>
  <si>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</si>
  <si>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</si>
  <si>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</si>
  <si>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</si>
  <si>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</si>
  <si>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</si>
  <si>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</si>
  <si>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</si>
  <si>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</si>
  <si>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</si>
  <si>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</si>
  <si>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</si>
  <si>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</si>
  <si>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</si>
  <si>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</si>
  <si>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</si>
  <si>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</si>
  <si>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</si>
  <si>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</si>
  <si>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</si>
  <si>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</si>
  <si>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</si>
  <si>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</si>
  <si>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</si>
  <si>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</si>
  <si>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</si>
  <si>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</si>
  <si>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</si>
  <si>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</si>
  <si>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</si>
  <si>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</si>
  <si>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</si>
  <si>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</si>
  <si>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</si>
  <si>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</si>
  <si>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</si>
  <si>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</si>
  <si>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</si>
  <si>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</si>
  <si>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</si>
  <si>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</si>
  <si>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</si>
  <si>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</si>
  <si>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</si>
  <si>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</si>
  <si>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</si>
  <si>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</si>
  <si>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</si>
  <si>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</si>
  <si>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</si>
  <si>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</si>
  <si>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</si>
  <si>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</si>
  <si>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</si>
  <si>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</si>
  <si>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</si>
  <si>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</si>
  <si>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</si>
  <si>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</si>
  <si>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</si>
  <si>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</si>
  <si>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</si>
  <si>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</si>
  <si>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</si>
  <si>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</si>
  <si>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</si>
  <si>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</si>
  <si>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</si>
  <si>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</si>
  <si>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</si>
  <si>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</si>
  <si>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</si>
  <si>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</si>
  <si>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</si>
  <si>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</si>
  <si>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</si>
  <si>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</si>
  <si>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</si>
  <si>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</si>
  <si>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</si>
  <si>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</si>
  <si>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</si>
  <si>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</si>
  <si>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</si>
  <si>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</si>
  <si>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</si>
  <si>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</si>
  <si>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</si>
  <si>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</si>
  <si>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</si>
  <si>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</si>
  <si>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</si>
  <si>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</si>
  <si>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</si>
  <si>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</si>
  <si>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</si>
  <si>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</si>
  <si>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</si>
  <si>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</si>
  <si>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</si>
  <si>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</si>
  <si>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</si>
  <si>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</si>
  <si>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</si>
  <si>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</si>
  <si>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</si>
  <si>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</si>
  <si>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</si>
  <si>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</si>
  <si>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</si>
  <si>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</si>
  <si>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</si>
  <si>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</si>
  <si>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</si>
  <si>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</si>
  <si>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</si>
  <si>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</si>
  <si>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</si>
  <si>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</si>
  <si>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</si>
  <si>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</si>
  <si>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</si>
  <si>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</si>
  <si>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</si>
  <si>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</si>
  <si>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</si>
  <si>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</si>
  <si>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</si>
  <si>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</si>
  <si>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</si>
  <si>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</si>
  <si>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</si>
  <si>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</si>
  <si>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</si>
  <si>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</si>
  <si>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</si>
  <si>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</si>
  <si>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</si>
  <si>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</si>
  <si>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</si>
  <si>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</si>
  <si>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</si>
  <si>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</si>
  <si>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</si>
  <si>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</si>
  <si>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</si>
  <si>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</si>
  <si>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</si>
  <si>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</si>
  <si>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</si>
  <si>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</si>
  <si>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</si>
  <si>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</si>
  <si>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</si>
  <si>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</si>
  <si>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</si>
  <si>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</si>
  <si>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</si>
  <si>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</si>
  <si>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</si>
  <si>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</si>
  <si>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</si>
  <si>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</si>
  <si>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</si>
  <si>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</si>
  <si>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</si>
  <si>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</si>
  <si>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</si>
  <si>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</si>
  <si>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</si>
  <si>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</si>
  <si>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</si>
  <si>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</si>
  <si>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</si>
  <si>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</si>
  <si>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</si>
  <si>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</si>
  <si>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</si>
  <si>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</si>
  <si>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</si>
  <si>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</si>
  <si>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</si>
  <si>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</si>
  <si>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</si>
  <si>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</si>
  <si>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</si>
  <si>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</si>
  <si>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</si>
  <si>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</si>
  <si>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</si>
  <si>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</si>
  <si>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</si>
  <si>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</si>
  <si>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</si>
  <si>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</si>
  <si>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</si>
  <si>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</si>
  <si>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</si>
  <si>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</si>
  <si>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</si>
  <si>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</si>
  <si>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</si>
  <si>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</si>
  <si>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</si>
  <si>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</si>
  <si>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</si>
  <si>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</si>
  <si>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</si>
  <si>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</si>
  <si>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</si>
  <si>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</si>
  <si>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</si>
  <si>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</si>
  <si>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</si>
  <si>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</si>
  <si>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</si>
  <si>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</si>
  <si>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</si>
  <si>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</si>
  <si>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</si>
  <si>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</si>
  <si>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</si>
  <si>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</si>
  <si>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</si>
  <si>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</si>
  <si>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</si>
  <si>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</si>
  <si>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</si>
  <si>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</si>
  <si>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</si>
  <si>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</si>
  <si>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</si>
  <si>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</si>
  <si>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</si>
  <si>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</si>
  <si>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</si>
  <si>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</si>
  <si>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</si>
  <si>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</si>
  <si>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</si>
  <si>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</si>
  <si>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</si>
  <si>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</si>
  <si>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</si>
  <si>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</si>
  <si>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</si>
  <si>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</si>
  <si>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</si>
  <si>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</si>
  <si>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</si>
  <si>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</si>
  <si>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</si>
  <si>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</si>
  <si>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</si>
  <si>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</si>
  <si>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</si>
  <si>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</si>
  <si>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</si>
  <si>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</si>
  <si>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</si>
  <si>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</si>
  <si>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</si>
  <si>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</si>
  <si>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</si>
  <si>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</si>
  <si>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</si>
  <si>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</si>
  <si>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</si>
  <si>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</si>
  <si>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</si>
  <si>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</si>
  <si>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</si>
  <si>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</si>
  <si>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</si>
  <si>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</si>
  <si>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</si>
  <si>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</si>
  <si>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</si>
  <si>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</si>
  <si>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</si>
  <si>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</si>
  <si>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</si>
  <si>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</si>
  <si>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</si>
  <si>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</si>
  <si>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</si>
  <si>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</si>
  <si>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</si>
  <si>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</si>
  <si>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</si>
  <si>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</si>
  <si>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</si>
  <si>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</si>
  <si>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</si>
  <si>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</si>
  <si>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</si>
  <si>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</si>
  <si>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</si>
  <si>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</si>
  <si>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</si>
  <si>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</si>
  <si>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</si>
  <si>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</si>
  <si>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</si>
  <si>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</si>
  <si>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</si>
  <si>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</si>
  <si>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</si>
  <si>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</si>
  <si>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</si>
  <si>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</si>
  <si>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</si>
  <si>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</si>
  <si>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</si>
  <si>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</si>
  <si>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</si>
  <si>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</si>
  <si>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</si>
  <si>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</si>
  <si>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</si>
  <si>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</si>
  <si>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</si>
  <si>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</si>
  <si>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</si>
  <si>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</si>
  <si>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</si>
  <si>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</si>
  <si>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</si>
  <si>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</si>
  <si>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</si>
  <si>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</si>
  <si>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</si>
  <si>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</si>
  <si>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</si>
  <si>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</si>
  <si>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</si>
  <si>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</si>
  <si>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</si>
  <si>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</si>
  <si>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</si>
  <si>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</si>
  <si>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</si>
  <si>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</si>
  <si>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</si>
  <si>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</si>
  <si>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</si>
  <si>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</si>
  <si>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</si>
  <si>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</si>
  <si>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</si>
  <si>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</si>
  <si>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</si>
  <si>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</si>
  <si>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</si>
  <si>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</si>
  <si>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</si>
  <si>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</si>
  <si>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</si>
  <si>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</si>
  <si>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</si>
  <si>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</si>
  <si>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</si>
  <si>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</si>
  <si>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</si>
  <si>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</si>
  <si>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</si>
  <si>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</si>
  <si>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</si>
  <si>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</si>
  <si>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</si>
  <si>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</si>
  <si>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</si>
  <si>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</si>
  <si>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</si>
  <si>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</si>
  <si>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</si>
  <si>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</si>
  <si>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</si>
  <si>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</si>
  <si>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</si>
  <si>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</si>
  <si>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</si>
  <si>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</si>
  <si>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</si>
  <si>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</si>
  <si>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</si>
  <si>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</si>
  <si>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</si>
  <si>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</si>
  <si>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</si>
  <si>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</si>
  <si>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</si>
  <si>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</si>
  <si>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</si>
  <si>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</si>
  <si>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</si>
  <si>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</si>
  <si>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</si>
  <si>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</si>
  <si>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</si>
  <si>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</si>
  <si>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</si>
  <si>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</si>
  <si>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</si>
  <si>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</si>
  <si>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</si>
  <si>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</si>
  <si>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</si>
  <si>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</si>
  <si>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</si>
  <si>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</si>
  <si>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</si>
  <si>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</si>
  <si>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</si>
  <si>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</si>
  <si>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</si>
  <si>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</si>
  <si>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</si>
  <si>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</si>
  <si>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</si>
  <si>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</si>
  <si>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</si>
  <si>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</si>
  <si>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</si>
  <si>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</si>
  <si>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</si>
  <si>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</si>
  <si>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</si>
  <si>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</si>
  <si>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</si>
  <si>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</si>
  <si>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</si>
  <si>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</si>
  <si>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</si>
  <si>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</si>
  <si>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</si>
  <si>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</si>
  <si>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</si>
  <si>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</si>
  <si>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</si>
  <si>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</si>
  <si>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</si>
  <si>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</si>
  <si>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</si>
  <si>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</si>
  <si>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</si>
  <si>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</si>
  <si>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</si>
  <si>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</si>
  <si>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</si>
  <si>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</si>
  <si>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</si>
  <si>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</si>
  <si>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</si>
  <si>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</si>
  <si>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</si>
  <si>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</si>
  <si>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</si>
  <si>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</si>
  <si>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</si>
  <si>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</si>
  <si>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</si>
  <si>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</si>
  <si>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</si>
  <si>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</si>
  <si>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</si>
  <si>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</si>
  <si>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</si>
  <si>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</si>
  <si>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</si>
  <si>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</si>
  <si>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</si>
  <si>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</si>
  <si>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</si>
  <si>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</si>
  <si>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</si>
  <si>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</si>
  <si>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</si>
  <si>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</si>
  <si>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</si>
  <si>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</si>
  <si>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</si>
  <si>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</si>
  <si>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</si>
  <si>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</si>
  <si>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</si>
  <si>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</si>
  <si>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</si>
  <si>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</si>
  <si>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</si>
  <si>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</si>
  <si>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</si>
  <si>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</si>
  <si>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</si>
  <si>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</si>
  <si>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</si>
  <si>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</si>
  <si>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</si>
  <si>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</si>
  <si>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</si>
  <si>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</si>
  <si>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</si>
  <si>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</si>
  <si>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</si>
  <si>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</si>
  <si>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</si>
  <si>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</si>
  <si>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</si>
  <si>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</si>
  <si>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</si>
  <si>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</si>
  <si>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</si>
  <si>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</si>
  <si>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</si>
  <si>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</si>
  <si>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</si>
  <si>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</si>
  <si>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</si>
  <si>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</si>
  <si>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</si>
  <si>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</si>
  <si>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</si>
  <si>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</si>
  <si>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</si>
  <si>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</si>
  <si>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</si>
  <si>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</si>
  <si>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</si>
  <si>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</si>
  <si>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</si>
  <si>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</si>
  <si>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</si>
  <si>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</si>
  <si>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</si>
  <si>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</si>
  <si>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</si>
  <si>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</si>
  <si>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</si>
  <si>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</si>
  <si>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</si>
  <si>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</si>
  <si>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</si>
  <si>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</si>
  <si>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</si>
  <si>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</si>
  <si>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</si>
  <si>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</si>
  <si>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</si>
  <si>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</si>
  <si>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</si>
  <si>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</si>
  <si>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</si>
  <si>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</si>
  <si>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</si>
  <si>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</si>
  <si>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</si>
  <si>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</si>
  <si>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</si>
  <si>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</si>
  <si>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</si>
  <si>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</si>
  <si>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</si>
  <si>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</si>
  <si>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</si>
  <si>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</si>
  <si>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</si>
  <si>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</si>
  <si>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</si>
  <si>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</si>
  <si>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</si>
  <si>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</si>
  <si>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</si>
  <si>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</si>
  <si>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</si>
  <si>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</si>
  <si>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</si>
  <si>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</si>
  <si>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</si>
  <si>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</si>
  <si>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</si>
  <si>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</si>
  <si>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</si>
  <si>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</si>
  <si>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</si>
  <si>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</si>
  <si>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</si>
  <si>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</si>
  <si>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</si>
  <si>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</si>
  <si>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</si>
  <si>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</si>
  <si>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</si>
  <si>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</si>
  <si>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</si>
  <si>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</si>
  <si>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</si>
  <si>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</si>
  <si>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</si>
  <si>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</si>
  <si>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</si>
  <si>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</si>
  <si>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</si>
  <si>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</si>
  <si>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</si>
  <si>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</si>
  <si>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</si>
  <si>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</si>
  <si>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</si>
  <si>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</si>
  <si>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</si>
  <si>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</si>
  <si>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</si>
  <si>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</si>
  <si>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</si>
  <si>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</si>
  <si>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</si>
  <si>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</si>
  <si>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</si>
  <si>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</si>
  <si>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</si>
  <si>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</si>
  <si>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</si>
  <si>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</si>
  <si>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</si>
  <si>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</si>
  <si>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</si>
  <si>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</si>
  <si>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</si>
  <si>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</si>
  <si>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</si>
  <si>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</si>
  <si>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</si>
  <si>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</si>
  <si>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</si>
  <si>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</si>
  <si>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</si>
  <si>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</si>
  <si>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</si>
  <si>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</si>
  <si>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</si>
  <si>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</si>
  <si>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</si>
  <si>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</si>
  <si>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</si>
  <si>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</si>
  <si>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</si>
  <si>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</si>
  <si>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</si>
  <si>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</si>
  <si>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</si>
  <si>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</si>
  <si>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</si>
  <si>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</si>
  <si>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</si>
  <si>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</si>
  <si>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</si>
  <si>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</si>
  <si>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</si>
  <si>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</si>
  <si>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</si>
  <si>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</si>
  <si>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</si>
  <si>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</si>
  <si>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</si>
  <si>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</si>
  <si>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</si>
  <si>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</si>
  <si>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</si>
  <si>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</si>
  <si>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</si>
  <si>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</si>
  <si>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</si>
  <si>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</si>
  <si>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</si>
  <si>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</si>
  <si>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</si>
  <si>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</si>
  <si>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</si>
  <si>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</si>
  <si>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</si>
  <si>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</si>
  <si>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</si>
  <si>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</si>
  <si>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</si>
  <si>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</si>
  <si>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</si>
  <si>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</si>
  <si>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</si>
  <si>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</si>
  <si>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</si>
  <si>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</si>
  <si>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</si>
  <si>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</si>
  <si>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</si>
  <si>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</si>
  <si>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</si>
  <si>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</si>
  <si>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</si>
  <si>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</si>
  <si>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</si>
  <si>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</si>
  <si>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</si>
  <si>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</si>
  <si>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</si>
  <si>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</si>
  <si>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</si>
  <si>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</si>
  <si>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</si>
  <si>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</si>
  <si>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</si>
  <si>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</si>
  <si>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</si>
  <si>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</si>
  <si>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</si>
  <si>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</si>
  <si>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</si>
  <si>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</si>
  <si>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</si>
  <si>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</si>
  <si>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</si>
  <si>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</si>
  <si>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</si>
  <si>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</si>
  <si>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</si>
  <si>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</si>
  <si>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</si>
  <si>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</si>
  <si>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</si>
  <si>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</si>
  <si>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</si>
  <si>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</si>
  <si>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</si>
  <si>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</si>
  <si>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</si>
  <si>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</si>
  <si>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</si>
  <si>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</si>
  <si>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</si>
  <si>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</si>
  <si>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</si>
  <si>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</si>
  <si>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</si>
  <si>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</si>
  <si>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</si>
  <si>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</si>
  <si>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</si>
  <si>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</si>
  <si>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</si>
  <si>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</si>
  <si>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</si>
  <si>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</si>
  <si>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</si>
  <si>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</si>
  <si>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</si>
  <si>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</si>
  <si>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</si>
  <si>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</si>
  <si>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</si>
  <si>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</si>
  <si>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</si>
  <si>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</si>
  <si>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</si>
  <si>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</si>
  <si>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</si>
  <si>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</si>
  <si>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</si>
  <si>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</si>
  <si>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</si>
  <si>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</si>
  <si>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</si>
  <si>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</si>
  <si>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</si>
  <si>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</si>
  <si>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</si>
  <si>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</si>
  <si>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</si>
  <si>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</si>
  <si>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</si>
  <si>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</si>
  <si>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</si>
  <si>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</si>
  <si>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</si>
  <si>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</si>
  <si>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</si>
  <si>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</si>
  <si>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</si>
  <si>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</si>
  <si>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</si>
  <si>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</si>
  <si>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</si>
  <si>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</si>
  <si>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</si>
  <si>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</si>
  <si>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</si>
  <si>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</si>
  <si>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</si>
  <si>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</si>
  <si>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</si>
  <si>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</si>
  <si>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</si>
  <si>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</si>
  <si>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</si>
  <si>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</si>
  <si>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</si>
  <si>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</si>
  <si>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</si>
  <si>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</si>
  <si>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</si>
  <si>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</si>
  <si>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</si>
  <si>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</si>
  <si>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</si>
  <si>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</si>
  <si>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</si>
  <si>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</si>
  <si>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</si>
  <si>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</si>
  <si>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</si>
  <si>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</si>
  <si>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</si>
  <si>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</si>
  <si>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</si>
  <si>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</si>
  <si>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</si>
  <si>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</si>
  <si>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</si>
  <si>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</si>
  <si>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</si>
  <si>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</si>
  <si>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</si>
  <si>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</si>
  <si>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</si>
  <si>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</si>
  <si>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</si>
  <si>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</si>
  <si>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</si>
  <si>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</si>
  <si>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</si>
  <si>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</si>
  <si>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</si>
  <si>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</si>
  <si>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</si>
  <si>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</si>
  <si>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</si>
  <si>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</si>
  <si>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</si>
  <si>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</si>
  <si>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</si>
  <si>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</si>
  <si>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</si>
  <si>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</si>
  <si>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</si>
  <si>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</si>
  <si>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</si>
  <si>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</si>
  <si>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</si>
  <si>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</si>
  <si>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</si>
  <si>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</si>
  <si>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</si>
  <si>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</si>
  <si>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</si>
  <si>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</si>
  <si>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</si>
  <si>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</si>
  <si>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</si>
  <si>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</si>
  <si>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</si>
  <si>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</si>
  <si>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</si>
  <si>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</si>
  <si>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</si>
  <si>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</si>
  <si>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</si>
  <si>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</si>
  <si>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</si>
  <si>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</si>
  <si>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</si>
  <si>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</si>
  <si>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</si>
  <si>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</si>
  <si>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</si>
  <si>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</si>
  <si>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</si>
  <si>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</si>
  <si>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</si>
  <si>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</si>
  <si>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</si>
  <si>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</si>
  <si>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</si>
  <si>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</si>
  <si>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</si>
  <si>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</si>
  <si>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</si>
  <si>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</si>
  <si>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</si>
  <si>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</si>
  <si>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</si>
  <si>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</si>
  <si>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</si>
  <si>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</si>
  <si>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</si>
  <si>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</si>
  <si>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</si>
  <si>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</si>
  <si>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</si>
  <si>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</si>
  <si>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</si>
  <si>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</si>
  <si>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</si>
  <si>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</si>
  <si>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</si>
  <si>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</si>
  <si>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</si>
  <si>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</si>
  <si>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</si>
  <si>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</si>
  <si>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</si>
  <si>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</si>
  <si>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</si>
  <si>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</si>
  <si>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</si>
  <si>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</si>
  <si>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</si>
  <si>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</si>
  <si>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</si>
  <si>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</si>
  <si>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</si>
  <si>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</si>
  <si>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</si>
  <si>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</si>
  <si>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</si>
  <si>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</si>
  <si>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</si>
  <si>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</si>
  <si>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</si>
  <si>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</si>
  <si>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</si>
  <si>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</si>
  <si>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</si>
  <si>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</si>
  <si>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</si>
  <si>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</si>
  <si>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</si>
  <si>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</si>
  <si>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</si>
  <si>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</si>
  <si>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</si>
  <si>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</si>
  <si>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</si>
  <si>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</si>
  <si>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</si>
  <si>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</si>
  <si>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</si>
  <si>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</si>
  <si>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</si>
  <si>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</si>
  <si>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</si>
  <si>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</si>
  <si>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</si>
  <si>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</si>
  <si>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</si>
  <si>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</si>
  <si>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</si>
  <si>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</si>
  <si>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</si>
  <si>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</si>
  <si>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</si>
  <si>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</si>
  <si>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</si>
  <si>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</si>
  <si>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</si>
  <si>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</si>
  <si>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</si>
  <si>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</si>
  <si>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</si>
  <si>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</si>
  <si>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</si>
  <si>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</si>
  <si>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</si>
  <si>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</si>
  <si>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</si>
  <si>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</si>
  <si>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</si>
  <si>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</si>
  <si>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</si>
  <si>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</si>
  <si>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</si>
  <si>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</si>
  <si>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</si>
  <si>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</si>
  <si>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</si>
  <si>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</si>
  <si>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</si>
  <si>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</si>
  <si>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</si>
  <si>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</si>
  <si>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</si>
  <si>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</si>
  <si>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</si>
  <si>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</si>
  <si>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</si>
  <si>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</si>
  <si>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</si>
  <si>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</si>
  <si>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</si>
  <si>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</si>
  <si>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</si>
  <si>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</si>
  <si>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</si>
  <si>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</si>
  <si>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</si>
  <si>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</si>
  <si>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</si>
  <si>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</si>
  <si>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</si>
  <si>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</si>
  <si>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</si>
  <si>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</si>
  <si>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</si>
  <si>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</si>
  <si>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</si>
  <si>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</si>
  <si>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</si>
  <si>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</si>
  <si>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</si>
  <si>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</si>
  <si>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</si>
  <si>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</si>
  <si>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</si>
  <si>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</si>
  <si>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</si>
  <si>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</si>
  <si>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</si>
  <si>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</si>
  <si>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</si>
  <si>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</si>
  <si>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</si>
  <si>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</si>
  <si>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</si>
  <si>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</si>
  <si>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</si>
  <si>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</si>
  <si>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</si>
  <si>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</si>
  <si>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</si>
  <si>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</si>
  <si>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</si>
  <si>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</si>
  <si>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</si>
  <si>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</si>
  <si>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</si>
  <si>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</si>
  <si>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</si>
  <si>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</si>
  <si>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</si>
  <si>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</si>
  <si>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</si>
  <si>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</si>
  <si>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</si>
  <si>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</si>
  <si>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</si>
  <si>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</si>
  <si>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</si>
  <si>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</si>
  <si>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</si>
  <si>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</si>
  <si>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</si>
  <si>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</si>
  <si>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</si>
  <si>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</si>
  <si>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</si>
  <si>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</si>
  <si>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</si>
  <si>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</si>
  <si>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</si>
  <si>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</si>
  <si>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</si>
  <si>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</si>
  <si>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</si>
  <si>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</si>
  <si>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</si>
  <si>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</si>
  <si>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</si>
  <si>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</si>
  <si>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</si>
  <si>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</si>
  <si>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</si>
  <si>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</si>
  <si>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</si>
  <si>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</si>
  <si>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</si>
  <si>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</si>
  <si>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</si>
  <si>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</si>
  <si>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</si>
  <si>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</si>
  <si>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</si>
  <si>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</si>
  <si>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</si>
  <si>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</si>
  <si>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</si>
  <si>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</si>
  <si>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</si>
  <si>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</si>
  <si>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</si>
  <si>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</si>
  <si>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</si>
  <si>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</si>
  <si>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</si>
  <si>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</si>
  <si>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</si>
  <si>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</si>
  <si>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</si>
  <si>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</si>
  <si>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</si>
  <si>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</si>
  <si>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</si>
  <si>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</si>
  <si>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</si>
  <si>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</si>
  <si>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</si>
  <si>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</si>
  <si>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</si>
  <si>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</si>
  <si>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</si>
  <si>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</si>
  <si>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</si>
  <si>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</si>
  <si>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</si>
  <si>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</si>
  <si>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</si>
  <si>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</si>
  <si>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</si>
  <si>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</si>
  <si>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</si>
  <si>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</si>
  <si>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</si>
  <si>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</si>
  <si>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</si>
  <si>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</si>
  <si>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</si>
  <si>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</si>
  <si>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</si>
  <si>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</si>
  <si>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</si>
  <si>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</si>
  <si>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</si>
  <si>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</si>
  <si>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</si>
  <si>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</si>
  <si>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</si>
  <si>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</si>
  <si>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</si>
  <si>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</si>
  <si>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</si>
  <si>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</si>
  <si>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</si>
  <si>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</si>
  <si>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</si>
  <si>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</si>
  <si>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</si>
  <si>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</si>
  <si>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</si>
  <si>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</si>
  <si>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</si>
  <si>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</si>
  <si>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</si>
  <si>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</si>
  <si>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</si>
  <si>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</si>
  <si>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</si>
  <si>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</si>
  <si>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</si>
  <si>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</si>
  <si>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</si>
  <si>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</si>
  <si>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</si>
  <si>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</si>
  <si>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</si>
  <si>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</si>
  <si>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</si>
  <si>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</si>
  <si>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</si>
  <si>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</si>
  <si>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</si>
  <si>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</si>
  <si>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</si>
  <si>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</si>
  <si>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</si>
  <si>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</si>
  <si>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</si>
  <si>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</si>
  <si>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</si>
  <si>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</si>
  <si>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</si>
  <si>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</si>
  <si>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</si>
  <si>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</si>
  <si>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</si>
  <si>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</si>
  <si>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</si>
  <si>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</si>
  <si>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</si>
  <si>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</si>
  <si>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</si>
  <si>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</si>
  <si>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</si>
  <si>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</si>
  <si>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</si>
  <si>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</si>
  <si>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</si>
  <si>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</si>
  <si>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</si>
  <si>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</si>
  <si>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</si>
  <si>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</si>
  <si>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</si>
  <si>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</si>
  <si>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</si>
  <si>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</si>
  <si>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</si>
  <si>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</si>
  <si>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</si>
  <si>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</si>
  <si>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</si>
  <si>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</si>
  <si>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</si>
  <si>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</si>
  <si>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</si>
  <si>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</si>
  <si>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</si>
  <si>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</si>
  <si>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</si>
  <si>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</si>
  <si>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</si>
  <si>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</si>
  <si>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</si>
  <si>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</si>
  <si>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</si>
  <si>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</si>
  <si>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</si>
  <si>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</si>
  <si>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</si>
  <si>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</si>
  <si>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</si>
  <si>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</si>
  <si>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</si>
  <si>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</si>
  <si>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</si>
  <si>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</si>
  <si>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</si>
  <si>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</si>
  <si>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</si>
  <si>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</si>
  <si>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</si>
  <si>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</si>
  <si>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</si>
  <si>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</si>
  <si>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</si>
  <si>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</si>
  <si>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</si>
  <si>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</si>
  <si>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</si>
  <si>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</si>
  <si>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</si>
  <si>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</si>
  <si>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</si>
  <si>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</si>
  <si>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</si>
  <si>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</si>
  <si>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</si>
  <si>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</si>
  <si>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</si>
  <si>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</si>
  <si>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</si>
  <si>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</si>
  <si>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</si>
  <si>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</si>
  <si>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</si>
  <si>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</si>
  <si>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</si>
  <si>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</si>
  <si>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</si>
  <si>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</si>
  <si>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</si>
  <si>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</si>
  <si>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</si>
  <si>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</si>
  <si>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</si>
  <si>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</si>
  <si>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</si>
  <si>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</si>
  <si>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</si>
  <si>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</si>
  <si>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</si>
  <si>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</si>
  <si>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</si>
  <si>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</si>
  <si>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</si>
  <si>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</si>
  <si>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</si>
  <si>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</si>
  <si>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</si>
  <si>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</si>
  <si>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</si>
  <si>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</si>
  <si>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</si>
  <si>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</si>
  <si>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</si>
  <si>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</si>
  <si>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</si>
  <si>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</si>
  <si>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</si>
  <si>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</si>
  <si>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</si>
  <si>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</si>
  <si>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</si>
  <si>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</si>
  <si>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</si>
  <si>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</si>
  <si>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</si>
  <si>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</si>
  <si>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</si>
  <si>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</si>
  <si>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</si>
  <si>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</si>
  <si>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</si>
  <si>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</si>
  <si>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</si>
  <si>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</si>
  <si>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</si>
  <si>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</si>
  <si>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</si>
  <si>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</si>
  <si>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</si>
  <si>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</si>
  <si>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</si>
  <si>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</si>
  <si>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</si>
  <si>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</si>
  <si>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</si>
  <si>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</si>
  <si>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</si>
  <si>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</si>
  <si>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</si>
  <si>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</si>
  <si>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</si>
  <si>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</si>
  <si>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</si>
  <si>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</si>
  <si>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</si>
  <si>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</si>
  <si>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</si>
  <si>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</si>
  <si>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</si>
  <si>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</si>
  <si>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</si>
  <si>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</si>
  <si>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</si>
  <si>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</si>
  <si>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</si>
  <si>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</si>
  <si>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</si>
  <si>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</si>
  <si>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</si>
  <si>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</si>
  <si>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</si>
  <si>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</si>
  <si>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</si>
  <si>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</si>
  <si>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</si>
  <si>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</si>
  <si>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</si>
  <si>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</si>
  <si>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</si>
  <si>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</si>
  <si>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</si>
  <si>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</si>
  <si>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</si>
  <si>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</si>
  <si>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</si>
  <si>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</si>
  <si>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</si>
  <si>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</si>
  <si>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</si>
  <si>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</si>
  <si>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</si>
  <si>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</si>
  <si>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</si>
  <si>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</si>
  <si>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</si>
  <si>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</si>
  <si>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</si>
  <si>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</si>
  <si>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</si>
  <si>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</si>
  <si>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</si>
  <si>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</si>
  <si>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</si>
  <si>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</si>
  <si>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</si>
  <si>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</si>
  <si>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</si>
  <si>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</si>
  <si>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</si>
  <si>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</si>
  <si>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</si>
  <si>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</si>
  <si>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</si>
  <si>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</si>
  <si>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</si>
  <si>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</si>
  <si>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</si>
  <si>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</si>
  <si>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</si>
  <si>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</si>
  <si>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</si>
  <si>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</si>
  <si>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</si>
  <si>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</si>
  <si>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</si>
  <si>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</si>
  <si>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</si>
  <si>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</si>
  <si>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</si>
  <si>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</si>
  <si>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</si>
  <si>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</si>
  <si>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</si>
  <si>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</si>
  <si>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</si>
  <si>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</si>
  <si>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</si>
  <si>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</si>
  <si>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</si>
  <si>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</si>
  <si>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</si>
  <si>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</si>
  <si>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</si>
  <si>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</si>
  <si>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</si>
  <si>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</si>
  <si>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</si>
  <si>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</si>
  <si>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</si>
  <si>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</si>
  <si>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</si>
  <si>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</si>
  <si>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</si>
  <si>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</si>
  <si>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</si>
  <si>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</si>
  <si>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</si>
  <si>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</si>
  <si>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</si>
  <si>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</si>
  <si>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</si>
  <si>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</si>
  <si>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</si>
  <si>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</si>
  <si>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</si>
  <si>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</si>
  <si>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</si>
  <si>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</si>
  <si>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</si>
  <si>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</si>
  <si>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</si>
  <si>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</si>
  <si>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</si>
  <si>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</si>
  <si>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</si>
  <si>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</si>
  <si>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</si>
  <si>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</si>
  <si>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</si>
  <si>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</si>
  <si>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</si>
  <si>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</si>
  <si>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</si>
  <si>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</si>
  <si>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</si>
  <si>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</si>
  <si>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</si>
  <si>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</si>
  <si>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</si>
  <si>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</si>
  <si>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</si>
  <si>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</si>
  <si>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</si>
  <si>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</si>
  <si>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</si>
  <si>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</si>
  <si>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</si>
  <si>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</si>
  <si>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</si>
  <si>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</si>
  <si>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</si>
  <si>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</si>
  <si>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</si>
  <si>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</si>
  <si>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</si>
  <si>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</si>
  <si>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</si>
  <si>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</si>
  <si>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</si>
  <si>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</si>
  <si>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</si>
  <si>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</si>
  <si>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</si>
  <si>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</si>
  <si>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</si>
  <si>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</si>
  <si>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</si>
  <si>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</si>
  <si>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</si>
  <si>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</si>
  <si>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</si>
  <si>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</si>
  <si>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</si>
  <si>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</si>
  <si>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</si>
  <si>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</si>
  <si>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</si>
  <si>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</si>
  <si>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</si>
  <si>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</si>
  <si>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</si>
  <si>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</si>
  <si>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</si>
  <si>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</si>
  <si>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</si>
  <si>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</si>
  <si>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</si>
  <si>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</si>
  <si>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</si>
  <si>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</si>
  <si>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</si>
  <si>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</si>
  <si>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</si>
  <si>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</si>
  <si>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</si>
  <si>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</si>
  <si>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</si>
  <si>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</si>
  <si>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</si>
  <si>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</si>
  <si>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</si>
  <si>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</si>
  <si>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</si>
  <si>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</si>
  <si>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</si>
  <si>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</si>
  <si>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</si>
  <si>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</si>
  <si>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</si>
  <si>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</si>
  <si>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</si>
  <si>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</si>
  <si>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</si>
  <si>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</si>
  <si>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</si>
  <si>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</si>
  <si>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</si>
  <si>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</si>
  <si>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</si>
  <si>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</si>
  <si>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</si>
  <si>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</si>
  <si>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</si>
  <si>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</si>
  <si>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</si>
  <si>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</si>
  <si>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</si>
  <si>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</si>
  <si>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</si>
  <si>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</si>
  <si>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</si>
  <si>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</si>
  <si>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</si>
  <si>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</si>
  <si>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</si>
  <si>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</si>
  <si>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</si>
  <si>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</si>
  <si>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</si>
  <si>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</si>
  <si>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</si>
  <si>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</si>
  <si>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</si>
  <si>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</si>
  <si>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</si>
  <si>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</si>
  <si>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</si>
  <si>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</si>
  <si>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</si>
  <si>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</si>
  <si>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</si>
  <si>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</si>
  <si>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</si>
  <si>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</si>
  <si>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</si>
  <si>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</si>
  <si>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</si>
  <si>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</si>
  <si>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</si>
  <si>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</si>
  <si>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</si>
  <si>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</si>
  <si>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</si>
  <si>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</si>
  <si>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</si>
  <si>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</si>
  <si>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</si>
  <si>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</si>
  <si>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</si>
  <si>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</si>
  <si>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</si>
  <si>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</si>
  <si>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</si>
  <si>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</si>
  <si>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</si>
  <si>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</si>
  <si>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</si>
  <si>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</si>
  <si>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</si>
  <si>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</si>
  <si>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</si>
  <si>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</si>
  <si>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</si>
  <si>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</si>
  <si>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</si>
  <si>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</si>
  <si>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</si>
  <si>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</si>
  <si>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</si>
  <si>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</si>
  <si>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</si>
  <si>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</si>
  <si>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</si>
  <si>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</si>
  <si>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</si>
  <si>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</si>
  <si>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</si>
  <si>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</si>
  <si>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</si>
  <si>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</si>
  <si>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</si>
  <si>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</si>
  <si>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</si>
  <si>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</si>
  <si>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</si>
  <si>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</si>
  <si>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</si>
  <si>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</si>
  <si>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</si>
  <si>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</si>
  <si>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</si>
  <si>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</si>
  <si>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</si>
  <si>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</si>
  <si>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</si>
  <si>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</si>
  <si>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</si>
  <si>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</si>
  <si>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</si>
  <si>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</si>
  <si>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</si>
  <si>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</si>
  <si>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</si>
  <si>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</si>
  <si>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</si>
  <si>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</si>
  <si>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</si>
  <si>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</si>
  <si>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</si>
  <si>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</si>
  <si>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</si>
  <si>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</si>
  <si>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</si>
  <si>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</si>
  <si>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</si>
  <si>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</si>
  <si>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</si>
  <si>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</si>
  <si>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</si>
  <si>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</si>
  <si>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</si>
  <si>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</si>
  <si>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</si>
  <si>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</si>
  <si>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</si>
  <si>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</si>
  <si>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</si>
  <si>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</si>
  <si>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</si>
  <si>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</si>
  <si>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</si>
  <si>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</si>
  <si>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</si>
  <si>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</si>
  <si>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</si>
  <si>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</si>
  <si>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</si>
  <si>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</si>
  <si>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</si>
  <si>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</si>
  <si>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</si>
  <si>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</si>
  <si>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</si>
  <si>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</si>
  <si>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</si>
  <si>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</si>
  <si>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</si>
  <si>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</si>
  <si>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</si>
  <si>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</si>
  <si>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</si>
  <si>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</si>
  <si>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</si>
  <si>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</si>
  <si>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</si>
  <si>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</si>
  <si>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</si>
  <si>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</si>
  <si>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</si>
  <si>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</si>
  <si>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</si>
  <si>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</si>
  <si>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</si>
  <si>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</si>
  <si>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</si>
  <si>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</si>
  <si>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</si>
  <si>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</si>
  <si>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</si>
  <si>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</si>
  <si>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</si>
  <si>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</si>
  <si>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</si>
  <si>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</si>
  <si>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</si>
  <si>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</si>
  <si>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</si>
  <si>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</si>
  <si>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</si>
  <si>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</si>
  <si>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</si>
  <si>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</si>
  <si>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</si>
  <si>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</si>
  <si>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</si>
  <si>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</si>
  <si>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</si>
  <si>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</si>
  <si>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</si>
  <si>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</si>
  <si>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</si>
  <si>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</si>
  <si>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</si>
  <si>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</si>
  <si>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</si>
  <si>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</si>
  <si>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</si>
  <si>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</si>
  <si>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</si>
  <si>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</si>
  <si>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</si>
  <si>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</si>
  <si>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</si>
  <si>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</si>
  <si>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</si>
  <si>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</si>
  <si>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</si>
  <si>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</si>
  <si>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</si>
  <si>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</si>
  <si>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</si>
  <si>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</si>
  <si>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</si>
  <si>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</si>
  <si>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</si>
  <si>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</si>
  <si>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</si>
  <si>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</si>
  <si>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</si>
  <si>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</si>
  <si>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</si>
  <si>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</si>
  <si>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</si>
  <si>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</si>
  <si>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</si>
  <si>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</si>
  <si>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</si>
  <si>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</si>
  <si>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</si>
  <si>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</si>
  <si>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</si>
  <si>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</si>
  <si>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</si>
  <si>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</si>
  <si>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</si>
  <si>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</si>
  <si>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</si>
  <si>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</si>
  <si>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</si>
  <si>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</si>
  <si>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</si>
  <si>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</si>
  <si>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</si>
  <si>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</si>
  <si>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</si>
  <si>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</si>
  <si>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</si>
  <si>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</si>
  <si>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</si>
  <si>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</si>
  <si>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</si>
  <si>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</si>
  <si>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</si>
  <si>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</si>
  <si>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</si>
  <si>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</si>
  <si>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</si>
  <si>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</si>
  <si>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</si>
  <si>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</si>
  <si>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</si>
  <si>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</si>
  <si>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</si>
  <si>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</si>
  <si>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</si>
  <si>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</si>
  <si>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</si>
  <si>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</si>
  <si>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</si>
  <si>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</si>
  <si>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</si>
  <si>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</si>
  <si>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</si>
  <si>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</si>
  <si>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</si>
  <si>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</si>
  <si>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</si>
  <si>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</si>
  <si>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</si>
  <si>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</si>
  <si>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</si>
  <si>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</si>
  <si>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</si>
  <si>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</si>
  <si>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</si>
  <si>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</si>
  <si>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</si>
  <si>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</si>
  <si>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</si>
  <si>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</si>
  <si>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</si>
  <si>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</si>
  <si>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</si>
  <si>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</si>
  <si>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</si>
  <si>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</si>
  <si>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</si>
  <si>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</si>
  <si>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</si>
  <si>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</si>
  <si>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</si>
  <si>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</si>
  <si>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</si>
  <si>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</si>
  <si>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</si>
  <si>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</si>
  <si>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</si>
  <si>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</si>
  <si>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</si>
  <si>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</si>
  <si>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</si>
  <si>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</si>
  <si>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</si>
  <si>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</si>
  <si>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</si>
  <si>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</si>
  <si>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</si>
  <si>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</si>
  <si>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</si>
  <si>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</si>
  <si>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</si>
  <si>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</si>
  <si>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</si>
  <si>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</si>
  <si>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</si>
  <si>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</si>
  <si>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</si>
  <si>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</si>
  <si>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</si>
  <si>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</si>
  <si>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</si>
  <si>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</si>
  <si>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</si>
  <si>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</si>
  <si>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</si>
  <si>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</si>
  <si>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</si>
  <si>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</si>
  <si>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</si>
  <si>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</si>
  <si>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</si>
  <si>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</si>
  <si>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</si>
  <si>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</si>
  <si>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</si>
  <si>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</si>
  <si>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</si>
  <si>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</si>
  <si>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</si>
  <si>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</si>
  <si>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</si>
  <si>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</si>
  <si>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</si>
  <si>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</si>
  <si>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</si>
  <si>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</si>
  <si>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</si>
  <si>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</si>
  <si>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</si>
  <si>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</si>
  <si>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</si>
  <si>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</si>
  <si>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</si>
  <si>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</si>
  <si>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</si>
  <si>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</si>
  <si>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</si>
  <si>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</si>
  <si>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</si>
  <si>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</si>
  <si>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</si>
  <si>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</si>
  <si>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</si>
  <si>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</si>
  <si>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</si>
  <si>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</si>
  <si>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</si>
  <si>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</si>
  <si>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</si>
  <si>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</si>
  <si>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</si>
  <si>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</si>
  <si>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</si>
  <si>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</si>
  <si>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</si>
  <si>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</si>
  <si>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</si>
  <si>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</si>
  <si>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</si>
  <si>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</si>
  <si>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</si>
  <si>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</si>
  <si>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</si>
  <si>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</si>
  <si>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</si>
  <si>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</si>
  <si>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</si>
  <si>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</si>
  <si>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</si>
  <si>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</si>
  <si>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</si>
  <si>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</si>
  <si>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</si>
  <si>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</si>
  <si>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</si>
  <si>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</si>
  <si>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</si>
  <si>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</si>
  <si>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</si>
  <si>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</si>
  <si>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</si>
  <si>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</si>
  <si>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</si>
  <si>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</si>
  <si>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</si>
  <si>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</si>
  <si>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</si>
  <si>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</si>
  <si>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</si>
  <si>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</si>
  <si>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</si>
  <si>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</si>
  <si>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</si>
  <si>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</si>
  <si>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</si>
  <si>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</si>
  <si>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</si>
  <si>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</si>
  <si>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</si>
  <si>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</si>
  <si>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</si>
  <si>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</si>
  <si>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</si>
  <si>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</si>
  <si>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</si>
  <si>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</si>
  <si>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</si>
  <si>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</si>
  <si>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</si>
  <si>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</si>
  <si>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</si>
  <si>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</si>
  <si>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</si>
  <si>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</si>
  <si>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</si>
  <si>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</si>
  <si>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</si>
  <si>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</si>
  <si>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</si>
  <si>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</si>
  <si>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</si>
  <si>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</si>
  <si>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</si>
  <si>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</si>
  <si>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</si>
  <si>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</si>
  <si>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</si>
  <si>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</si>
  <si>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</si>
  <si>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</si>
  <si>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</si>
  <si>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</si>
  <si>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</si>
  <si>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</si>
  <si>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</si>
  <si>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</si>
  <si>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</si>
  <si>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</si>
  <si>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</si>
  <si>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</si>
  <si>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</si>
  <si>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</si>
  <si>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</si>
  <si>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</si>
  <si>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</si>
  <si>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</si>
  <si>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</si>
  <si>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</si>
  <si>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</si>
  <si>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</si>
  <si>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</si>
  <si>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</si>
  <si>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</si>
  <si>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</si>
  <si>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</si>
  <si>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</si>
  <si>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</si>
  <si>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</si>
  <si>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</si>
  <si>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</si>
  <si>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</si>
  <si>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</si>
  <si>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</si>
  <si>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</si>
  <si>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</si>
  <si>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</si>
  <si>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</si>
  <si>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</si>
  <si>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</si>
  <si>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</si>
  <si>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</si>
  <si>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</si>
  <si>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</si>
  <si>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</si>
  <si>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</si>
  <si>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</si>
  <si>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</si>
  <si>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</si>
  <si>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</si>
  <si>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</si>
  <si>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</si>
  <si>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</si>
  <si>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</si>
  <si>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</si>
  <si>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</si>
  <si>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</si>
  <si>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</si>
  <si>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</si>
  <si>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</si>
  <si>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</si>
  <si>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</si>
  <si>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</si>
  <si>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</si>
  <si>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</si>
  <si>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</si>
  <si>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</si>
  <si>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</si>
  <si>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</si>
  <si>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</si>
  <si>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</si>
  <si>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</si>
  <si>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</si>
  <si>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</si>
  <si>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</si>
  <si>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</si>
  <si>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</si>
  <si>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</si>
  <si>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</si>
  <si>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</si>
  <si>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</si>
  <si>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</si>
  <si>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</si>
  <si>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</si>
  <si>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</si>
  <si>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</si>
  <si>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</si>
  <si>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</si>
  <si>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</si>
  <si>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</si>
  <si>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</si>
  <si>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</si>
  <si>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</si>
  <si>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</si>
  <si>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</si>
  <si>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</si>
  <si>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</si>
  <si>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</si>
  <si>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</si>
  <si>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</si>
  <si>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</si>
  <si>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</si>
  <si>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</si>
  <si>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</si>
  <si>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</si>
  <si>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</si>
  <si>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</si>
  <si>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</si>
  <si>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</si>
  <si>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</si>
  <si>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</si>
  <si>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</si>
  <si>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</si>
  <si>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</si>
  <si>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</si>
  <si>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</si>
  <si>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</si>
  <si>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</si>
  <si>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</si>
  <si>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</si>
  <si>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</si>
  <si>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</si>
  <si>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</si>
  <si>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</si>
  <si>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</si>
  <si>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</si>
  <si>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</si>
  <si>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</si>
  <si>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</si>
  <si>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</si>
  <si>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</si>
  <si>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</si>
  <si>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</si>
  <si>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</si>
  <si>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</si>
  <si>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</si>
  <si>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</si>
  <si>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</si>
  <si>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</si>
  <si>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</si>
  <si>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</si>
  <si>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</si>
  <si>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</si>
  <si>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</si>
  <si>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</si>
  <si>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</si>
  <si>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</si>
  <si>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</si>
  <si>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</si>
  <si>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</si>
  <si>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</si>
  <si>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</si>
  <si>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</si>
  <si>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</si>
  <si>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</si>
  <si>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</si>
  <si>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</si>
  <si>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</si>
  <si>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</si>
  <si>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</si>
  <si>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</si>
  <si>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</si>
  <si>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</si>
  <si>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</si>
  <si>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</si>
  <si>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</si>
  <si>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</si>
  <si>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</si>
  <si>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</si>
  <si>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</si>
  <si>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</si>
  <si>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</si>
  <si>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</si>
  <si>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</si>
  <si>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</si>
  <si>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</si>
  <si>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</si>
  <si>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</si>
  <si>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</si>
  <si>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</si>
  <si>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</si>
  <si>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</si>
  <si>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</si>
  <si>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</si>
  <si>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</si>
  <si>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</si>
  <si>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</si>
  <si>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</si>
  <si>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</si>
  <si>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</si>
  <si>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</si>
  <si>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</si>
  <si>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</si>
  <si>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</si>
  <si>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</si>
  <si>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</si>
  <si>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</si>
  <si>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</si>
  <si>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</si>
  <si>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</si>
  <si>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</si>
  <si>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</si>
  <si>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</si>
  <si>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</si>
  <si>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</si>
  <si>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</si>
  <si>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</si>
  <si>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</si>
  <si>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</si>
  <si>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</si>
  <si>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</si>
  <si>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</si>
  <si>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</si>
  <si>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</si>
  <si>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</si>
  <si>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</si>
  <si>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</si>
  <si>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</si>
  <si>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</si>
  <si>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</si>
  <si>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</si>
  <si>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</si>
  <si>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</si>
  <si>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</si>
  <si>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</si>
  <si>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</si>
  <si>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</si>
  <si>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</si>
  <si>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</si>
  <si>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</si>
  <si>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</si>
  <si>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</si>
  <si>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</si>
  <si>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</si>
  <si>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</si>
  <si>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</si>
  <si>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</si>
  <si>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</si>
  <si>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</si>
  <si>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</si>
  <si>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</si>
  <si>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</si>
  <si>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</si>
  <si>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</si>
  <si>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</si>
  <si>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</si>
  <si>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</si>
  <si>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</si>
  <si>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</si>
  <si>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</si>
  <si>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</si>
  <si>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</si>
  <si>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</si>
  <si>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</si>
  <si>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</si>
  <si>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</si>
  <si>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</si>
  <si>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</si>
  <si>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</si>
  <si>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</si>
  <si>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</si>
  <si>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</si>
  <si>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</si>
  <si>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</si>
  <si>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</si>
  <si>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</si>
  <si>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</si>
  <si>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</si>
  <si>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</si>
  <si>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</si>
  <si>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</si>
  <si>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</si>
  <si>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</si>
  <si>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</si>
  <si>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</si>
  <si>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</si>
  <si>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</si>
  <si>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</si>
  <si>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</si>
  <si>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</si>
  <si>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</si>
  <si>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</si>
  <si>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</si>
  <si>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</si>
  <si>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</si>
  <si>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</si>
  <si>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</si>
  <si>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</si>
  <si>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</si>
  <si>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</si>
  <si>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</si>
  <si>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</si>
  <si>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</si>
  <si>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</si>
  <si>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</si>
  <si>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</si>
  <si>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</si>
  <si>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</si>
  <si>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</si>
  <si>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</si>
  <si>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</si>
  <si>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</si>
  <si>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</si>
  <si>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</si>
  <si>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</si>
  <si>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</si>
  <si>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</si>
  <si>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</si>
  <si>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</si>
  <si>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</si>
  <si>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</si>
  <si>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</si>
  <si>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</si>
  <si>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</si>
  <si>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</si>
  <si>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</si>
  <si>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</si>
  <si>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</si>
  <si>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</si>
  <si>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</si>
  <si>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</si>
  <si>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</si>
  <si>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</si>
  <si>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</si>
  <si>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</si>
  <si>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</si>
  <si>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</si>
  <si>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</si>
  <si>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</si>
  <si>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</si>
  <si>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</si>
  <si>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</si>
  <si>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</si>
  <si>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</si>
  <si>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</si>
  <si>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</si>
  <si>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</si>
  <si>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</si>
  <si>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</si>
  <si>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</si>
  <si>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</si>
  <si>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</si>
  <si>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</si>
  <si>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</si>
  <si>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</si>
  <si>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</si>
  <si>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</si>
  <si>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</si>
  <si>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</si>
  <si>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</si>
  <si>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</si>
  <si>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</si>
  <si>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</si>
  <si>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</si>
  <si>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</si>
  <si>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</si>
  <si>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</si>
  <si>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</si>
  <si>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</si>
  <si>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</si>
  <si>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</si>
  <si>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</si>
  <si>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</si>
  <si>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</si>
  <si>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</si>
  <si>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</si>
  <si>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</si>
  <si>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</si>
  <si>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</si>
  <si>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</si>
  <si>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</si>
  <si>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</si>
  <si>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</si>
  <si>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</si>
  <si>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</si>
  <si>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</si>
  <si>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</si>
  <si>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</si>
  <si>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</si>
  <si>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</si>
  <si>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</si>
  <si>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</si>
  <si>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</si>
  <si>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</si>
  <si>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</si>
  <si>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</si>
  <si>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</si>
  <si>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</si>
  <si>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</si>
  <si>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</si>
  <si>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</si>
  <si>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</si>
  <si>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</si>
  <si>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</si>
  <si>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</si>
  <si>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</si>
  <si>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</si>
  <si>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</si>
  <si>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</si>
  <si>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</si>
  <si>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</si>
  <si>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</si>
  <si>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</si>
  <si>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</si>
  <si>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</si>
  <si>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</si>
  <si>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</si>
  <si>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</si>
  <si>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</si>
  <si>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</si>
  <si>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</si>
  <si>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</si>
  <si>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</si>
  <si>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</si>
  <si>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</si>
  <si>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</si>
  <si>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</si>
  <si>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</si>
  <si>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</si>
  <si>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</si>
  <si>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</si>
  <si>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</si>
  <si>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</si>
  <si>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</si>
  <si>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</si>
  <si>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</si>
  <si>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</si>
  <si>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</si>
  <si>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</si>
  <si>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</si>
  <si>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</si>
  <si>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</si>
  <si>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</si>
  <si>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</si>
  <si>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</si>
  <si>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</si>
  <si>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</si>
  <si>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</si>
  <si>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</si>
  <si>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</si>
  <si>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</si>
  <si>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</si>
  <si>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</si>
  <si>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</si>
  <si>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</si>
  <si>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</si>
  <si>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</si>
  <si>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</si>
  <si>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</si>
  <si>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</si>
  <si>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</si>
  <si>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</si>
  <si>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</si>
  <si>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</si>
  <si>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</si>
  <si>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</si>
  <si>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</si>
  <si>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</si>
  <si>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</si>
  <si>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</si>
  <si>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</si>
  <si>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</si>
  <si>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</si>
  <si>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</si>
  <si>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</si>
  <si>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</si>
  <si>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</si>
  <si>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</si>
  <si>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</si>
  <si>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</si>
  <si>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</si>
  <si>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</si>
  <si>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</si>
  <si>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</si>
  <si>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</si>
  <si>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</si>
  <si>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</si>
  <si>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</si>
  <si>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</si>
  <si>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</si>
  <si>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</si>
  <si>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</si>
  <si>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</si>
  <si>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</si>
  <si>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</si>
  <si>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</si>
  <si>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</si>
  <si>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</si>
  <si>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</si>
  <si>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</si>
  <si>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</si>
  <si>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</si>
  <si>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</si>
  <si>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</si>
  <si>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</si>
  <si>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</si>
  <si>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</si>
  <si>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</si>
  <si>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</si>
  <si>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</si>
  <si>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</si>
  <si>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</si>
  <si>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</si>
  <si>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</si>
  <si>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</si>
  <si>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</si>
  <si>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</si>
  <si>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</si>
  <si>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</si>
  <si>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</si>
  <si>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</si>
  <si>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</si>
  <si>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</si>
  <si>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</si>
  <si>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</si>
  <si>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</si>
  <si>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</si>
  <si>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</si>
  <si>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</si>
  <si>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</si>
  <si>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</si>
  <si>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</si>
  <si>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</si>
  <si>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</si>
  <si>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</si>
  <si>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</si>
  <si>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</si>
  <si>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</si>
  <si>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</si>
  <si>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</si>
  <si>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</si>
  <si>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</si>
  <si>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</si>
  <si>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</si>
  <si>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</si>
  <si>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</si>
  <si>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</si>
  <si>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</si>
  <si>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</si>
  <si>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</si>
  <si>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</si>
  <si>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</si>
  <si>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</si>
  <si>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</si>
  <si>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</si>
  <si>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</si>
  <si>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</si>
  <si>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</si>
  <si>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</si>
  <si>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</si>
  <si>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</si>
  <si>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</si>
  <si>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</si>
  <si>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</si>
  <si>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</si>
  <si>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</si>
  <si>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</si>
  <si>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</si>
  <si>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</si>
  <si>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</si>
  <si>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</si>
  <si>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</si>
  <si>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</si>
  <si>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</si>
  <si>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</si>
  <si>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</si>
  <si>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</si>
  <si>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</si>
  <si>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</si>
  <si>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</si>
  <si>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</si>
  <si>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</si>
  <si>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</si>
  <si>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</si>
  <si>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</si>
  <si>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</si>
  <si>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</si>
  <si>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</si>
  <si>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</si>
  <si>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</si>
  <si>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</si>
  <si>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</si>
  <si>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</si>
  <si>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</si>
  <si>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</si>
  <si>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</si>
  <si>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</si>
  <si>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</si>
  <si>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</si>
  <si>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</si>
  <si>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</si>
  <si>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</si>
  <si>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</si>
  <si>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</si>
  <si>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</si>
  <si>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</si>
  <si>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</si>
  <si>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</si>
  <si>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</si>
  <si>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</si>
  <si>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</si>
  <si>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</si>
  <si>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</si>
  <si>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</si>
  <si>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</si>
  <si>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</si>
  <si>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</si>
  <si>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</si>
  <si>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</si>
  <si>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</si>
  <si>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</si>
  <si>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</si>
  <si>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</si>
  <si>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</si>
  <si>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</si>
  <si>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</si>
  <si>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</si>
  <si>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</si>
  <si>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</si>
  <si>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</si>
  <si>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</si>
  <si>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</si>
  <si>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</si>
  <si>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</si>
  <si>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</si>
  <si>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</si>
  <si>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</si>
  <si>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</si>
  <si>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</si>
  <si>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</si>
  <si>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</si>
  <si>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</si>
  <si>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</si>
  <si>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</si>
  <si>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</si>
  <si>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</si>
  <si>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</si>
  <si>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</si>
  <si>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</si>
  <si>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</si>
  <si>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</si>
  <si>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</si>
  <si>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</si>
  <si>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</si>
  <si>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</si>
  <si>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</si>
  <si>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</si>
  <si>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</si>
  <si>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</si>
  <si>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</si>
  <si>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</si>
  <si>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</si>
  <si>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</si>
  <si>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</si>
  <si>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</si>
  <si>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</si>
  <si>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</si>
  <si>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</si>
  <si>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</si>
  <si>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</si>
  <si>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</si>
  <si>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</si>
  <si>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</si>
  <si>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</si>
  <si>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</si>
  <si>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</si>
  <si>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</si>
  <si>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</si>
  <si>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</si>
  <si>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</si>
  <si>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</si>
  <si>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</si>
  <si>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</si>
  <si>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</si>
  <si>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</si>
  <si>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</si>
  <si>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</si>
  <si>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</si>
  <si>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</si>
  <si>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</si>
  <si>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</si>
  <si>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</si>
  <si>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</si>
  <si>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</si>
  <si>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</si>
  <si>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</si>
  <si>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</si>
  <si>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</si>
  <si>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</si>
  <si>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</si>
  <si>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</si>
  <si>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</si>
  <si>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</si>
  <si>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</si>
  <si>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</si>
  <si>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</si>
  <si>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</si>
  <si>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</si>
  <si>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</si>
  <si>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</si>
  <si>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</si>
  <si>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</si>
  <si>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</si>
  <si>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</si>
  <si>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</si>
  <si>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</si>
  <si>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</si>
  <si>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</si>
  <si>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</si>
  <si>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</si>
  <si>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</si>
  <si>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</si>
  <si>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</si>
  <si>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</si>
  <si>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</si>
  <si>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</si>
  <si>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</si>
  <si>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</si>
  <si>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</si>
  <si>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</si>
  <si>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</si>
  <si>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</si>
  <si>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</si>
  <si>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</si>
  <si>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</si>
  <si>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</si>
  <si>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</si>
  <si>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</si>
  <si>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</si>
  <si>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</si>
  <si>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</si>
  <si>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</si>
  <si>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</si>
  <si>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</si>
  <si>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</si>
  <si>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</si>
  <si>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</si>
  <si>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</si>
  <si>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</si>
  <si>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</si>
  <si>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</si>
  <si>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</si>
  <si>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</si>
  <si>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</si>
  <si>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</si>
  <si>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</si>
  <si>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</si>
  <si>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</si>
  <si>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</si>
  <si>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</si>
  <si>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</si>
  <si>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</si>
  <si>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</si>
  <si>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</si>
  <si>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</si>
  <si>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</si>
  <si>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</si>
  <si>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</si>
  <si>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</si>
  <si>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</si>
  <si>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</si>
  <si>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</si>
  <si>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</si>
  <si>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</si>
  <si>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</si>
  <si>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</si>
  <si>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</si>
  <si>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</si>
  <si>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</si>
  <si>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</si>
  <si>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</si>
  <si>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</si>
  <si>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</si>
  <si>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</si>
  <si>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</si>
  <si>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</si>
  <si>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</si>
  <si>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</si>
  <si>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</si>
  <si>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</si>
  <si>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</si>
  <si>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</si>
  <si>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</si>
  <si>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</si>
  <si>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</si>
  <si>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</si>
  <si>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</si>
  <si>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</si>
  <si>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</si>
  <si>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</si>
  <si>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</si>
  <si>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</si>
  <si>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</si>
  <si>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</si>
  <si>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</si>
  <si>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</si>
  <si>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</si>
  <si>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</si>
  <si>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</si>
  <si>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</si>
  <si>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</si>
  <si>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</si>
  <si>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</si>
  <si>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</si>
  <si>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</si>
  <si>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</si>
  <si>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</si>
  <si>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</si>
  <si>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</si>
  <si>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</si>
  <si>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</si>
  <si>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</si>
  <si>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</si>
  <si>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</si>
  <si>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</si>
  <si>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</si>
  <si>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</si>
  <si>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</si>
  <si>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</si>
  <si>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</si>
  <si>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</si>
  <si>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</si>
  <si>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</si>
  <si>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</si>
  <si>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</si>
  <si>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</si>
  <si>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</si>
  <si>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</si>
  <si>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</si>
  <si>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</si>
  <si>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</si>
  <si>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</si>
  <si>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</si>
  <si>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</si>
  <si>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</si>
  <si>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</si>
  <si>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</si>
  <si>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</si>
  <si>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</si>
  <si>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</si>
  <si>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</si>
  <si>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</si>
  <si>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</si>
  <si>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</si>
  <si>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</si>
  <si>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</si>
  <si>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</si>
  <si>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</si>
  <si>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</si>
  <si>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</si>
  <si>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</si>
  <si>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</si>
  <si>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</si>
  <si>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</si>
  <si>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</si>
  <si>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</si>
  <si>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</si>
  <si>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</si>
  <si>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</si>
  <si>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</si>
  <si>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</si>
  <si>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</si>
  <si>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</si>
  <si>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</si>
  <si>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</si>
  <si>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</si>
  <si>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</si>
  <si>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</si>
  <si>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</si>
  <si>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</si>
  <si>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</si>
  <si>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</si>
  <si>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</si>
  <si>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</si>
  <si>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</si>
  <si>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</si>
  <si>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</si>
  <si>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</si>
  <si>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</si>
  <si>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</si>
  <si>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</si>
  <si>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</si>
  <si>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</si>
  <si>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</si>
  <si>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</si>
  <si>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</si>
  <si>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</si>
  <si>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</si>
  <si>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</si>
  <si>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</si>
  <si>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</si>
  <si>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</si>
  <si>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</si>
  <si>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</si>
  <si>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</si>
  <si>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</si>
  <si>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</si>
  <si>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</si>
  <si>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</si>
  <si>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</si>
  <si>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</si>
  <si>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</si>
  <si>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</si>
  <si>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</si>
  <si>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</si>
  <si>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</si>
  <si>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</si>
  <si>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</si>
  <si>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</si>
  <si>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</si>
  <si>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</si>
  <si>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</si>
  <si>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</si>
  <si>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</si>
  <si>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</si>
  <si>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</si>
  <si>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</si>
  <si>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</si>
  <si>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</si>
  <si>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</si>
  <si>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</si>
  <si>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</si>
  <si>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</si>
  <si>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</si>
  <si>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</si>
  <si>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</si>
  <si>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</si>
  <si>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</si>
  <si>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</si>
  <si>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</si>
  <si>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</si>
  <si>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</si>
  <si>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</si>
  <si>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</si>
  <si>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</si>
  <si>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</si>
  <si>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</si>
  <si>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</si>
  <si>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</si>
  <si>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</si>
  <si>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</si>
  <si>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</si>
  <si>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</si>
  <si>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</si>
  <si>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</si>
  <si>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</si>
  <si>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</si>
  <si>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</si>
  <si>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</si>
  <si>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</si>
  <si>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</si>
  <si>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</si>
  <si>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</si>
  <si>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</si>
  <si>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</si>
  <si>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</si>
  <si>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</si>
  <si>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</si>
  <si>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</si>
  <si>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</si>
  <si>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</si>
  <si>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</si>
  <si>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</si>
  <si>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</si>
  <si>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</si>
  <si>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</si>
  <si>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</si>
  <si>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</si>
  <si>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</si>
  <si>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</si>
  <si>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</si>
  <si>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</si>
  <si>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</si>
  <si>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</si>
  <si>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</si>
  <si>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</si>
  <si>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</si>
  <si>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</si>
  <si>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</si>
  <si>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</si>
  <si>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</si>
  <si>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</si>
  <si>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</si>
  <si>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</si>
  <si>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</si>
  <si>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</si>
  <si>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</si>
  <si>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</si>
  <si>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</si>
  <si>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</si>
  <si>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</si>
  <si>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</si>
  <si>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</si>
  <si>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</si>
  <si>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</si>
  <si>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</si>
  <si>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</si>
  <si>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</si>
  <si>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</si>
  <si>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</si>
  <si>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</si>
  <si>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</si>
  <si>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</si>
  <si>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</si>
  <si>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</si>
  <si>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</si>
  <si>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</si>
  <si>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</si>
  <si>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</si>
  <si>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</si>
  <si>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</si>
  <si>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</si>
  <si>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</si>
  <si>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</si>
  <si>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</si>
  <si>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</si>
  <si>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</si>
  <si>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</si>
  <si>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</si>
  <si>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</si>
  <si>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</si>
  <si>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</si>
  <si>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</si>
  <si>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</si>
  <si>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</si>
  <si>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</si>
  <si>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</si>
  <si>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</si>
  <si>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</si>
  <si>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</si>
  <si>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</si>
  <si>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</si>
  <si>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</si>
  <si>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</si>
  <si>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</si>
  <si>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</si>
  <si>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</si>
  <si>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</si>
  <si>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</si>
  <si>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</si>
  <si>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</si>
  <si>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</si>
  <si>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</si>
  <si>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</si>
  <si>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</si>
  <si>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</si>
  <si>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</si>
  <si>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</si>
  <si>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</si>
  <si>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</si>
  <si>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</si>
  <si>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</si>
  <si>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</si>
  <si>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</si>
  <si>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</si>
  <si>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</si>
  <si>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</si>
  <si>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</si>
  <si>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</si>
  <si>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</si>
  <si>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</si>
  <si>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</si>
  <si>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</si>
  <si>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</si>
  <si>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</si>
  <si>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</si>
  <si>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</si>
  <si>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</si>
  <si>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</si>
  <si>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</si>
  <si>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</si>
  <si>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</si>
  <si>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</si>
  <si>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</si>
  <si>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</si>
  <si>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</si>
  <si>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</si>
  <si>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</si>
  <si>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</si>
  <si>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</si>
  <si>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</si>
  <si>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</si>
  <si>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</si>
  <si>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</si>
  <si>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</si>
  <si>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</si>
  <si>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</si>
  <si>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</si>
  <si>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</si>
  <si>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</si>
  <si>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</si>
  <si>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</si>
  <si>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</si>
  <si>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</si>
  <si>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</si>
  <si>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</si>
  <si>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</si>
  <si>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</si>
  <si>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</si>
  <si>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</si>
  <si>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</si>
  <si>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</si>
  <si>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</si>
  <si>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</si>
  <si>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</si>
  <si>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</si>
  <si>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</si>
  <si>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</si>
  <si>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</si>
  <si>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</si>
  <si>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</si>
  <si>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</si>
  <si>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</si>
  <si>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</si>
  <si>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</si>
  <si>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</si>
  <si>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</si>
  <si>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</si>
  <si>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</si>
  <si>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</si>
  <si>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</si>
  <si>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</si>
  <si>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</si>
  <si>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</si>
  <si>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</si>
  <si>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</si>
  <si>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</si>
  <si>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</si>
  <si>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</si>
  <si>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</si>
  <si>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</si>
  <si>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</si>
  <si>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</si>
  <si>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</si>
  <si>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</si>
  <si>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</si>
  <si>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</si>
  <si>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</si>
  <si>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</si>
  <si>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</si>
  <si>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</si>
  <si>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</si>
  <si>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</si>
  <si>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</si>
  <si>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</si>
  <si>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</si>
  <si>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</si>
  <si>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</si>
  <si>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</si>
  <si>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</si>
  <si>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</si>
  <si>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</si>
  <si>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</si>
  <si>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</si>
  <si>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</si>
  <si>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</si>
  <si>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</si>
  <si>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</si>
  <si>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</si>
  <si>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</si>
  <si>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</si>
  <si>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</si>
  <si>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</si>
  <si>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</si>
  <si>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</si>
  <si>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</si>
  <si>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</si>
  <si>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</si>
  <si>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</si>
  <si>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</si>
  <si>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</si>
  <si>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</si>
  <si>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</si>
  <si>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</si>
  <si>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</si>
  <si>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</si>
  <si>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</si>
  <si>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</si>
  <si>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</si>
  <si>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</si>
  <si>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</si>
  <si>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</si>
  <si>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</si>
  <si>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</si>
  <si>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</si>
  <si>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</si>
  <si>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</si>
  <si>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</si>
  <si>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</si>
  <si>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</si>
  <si>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</si>
  <si>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</si>
  <si>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</si>
  <si>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</si>
  <si>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</si>
  <si>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</si>
  <si>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</si>
  <si>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</si>
  <si>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</si>
  <si>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</si>
  <si>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</si>
  <si>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</si>
  <si>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</si>
  <si>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</si>
  <si>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</si>
  <si>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</si>
  <si>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</si>
  <si>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</si>
  <si>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</si>
  <si>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</si>
  <si>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</si>
  <si>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</si>
  <si>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</si>
  <si>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</si>
  <si>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</si>
  <si>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</si>
  <si>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</si>
  <si>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</si>
  <si>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</si>
  <si>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</si>
  <si>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</si>
  <si>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</si>
  <si>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</si>
  <si>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</si>
  <si>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</si>
  <si>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</si>
  <si>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</si>
  <si>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</si>
  <si>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</si>
  <si>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</si>
  <si>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</si>
  <si>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</si>
  <si>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</si>
  <si>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</si>
  <si>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</si>
  <si>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</si>
  <si>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</si>
  <si>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</si>
  <si>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</si>
  <si>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</si>
  <si>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</si>
  <si>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</si>
  <si>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</si>
  <si>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</si>
  <si>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</si>
  <si>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</si>
  <si>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</si>
  <si>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</si>
  <si>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</si>
  <si>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</si>
  <si>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</si>
  <si>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</si>
  <si>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</si>
  <si>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</si>
  <si>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</si>
  <si>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</si>
  <si>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</si>
  <si>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</si>
  <si>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</si>
  <si>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</si>
  <si>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</si>
  <si>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</si>
  <si>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</si>
  <si>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</si>
  <si>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</si>
  <si>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</si>
  <si>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</si>
  <si>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</si>
  <si>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</si>
  <si>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</si>
  <si>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</si>
  <si>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</si>
  <si>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</si>
  <si>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</si>
  <si>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</si>
  <si>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</si>
  <si>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</si>
  <si>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</si>
  <si>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</si>
  <si>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</si>
  <si>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</si>
  <si>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</si>
  <si>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</si>
  <si>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</si>
  <si>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</si>
  <si>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</si>
  <si>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</si>
  <si>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</si>
  <si>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</si>
  <si>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</si>
  <si>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</si>
  <si>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</si>
  <si>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</si>
  <si>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</si>
  <si>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</si>
  <si>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</si>
  <si>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</si>
  <si>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</si>
  <si>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</si>
  <si>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</si>
  <si>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</si>
  <si>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</si>
  <si>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</si>
  <si>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</si>
  <si>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</si>
  <si>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</si>
  <si>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</si>
  <si>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</si>
  <si>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</si>
  <si>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</si>
  <si>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</si>
  <si>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</si>
  <si>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</si>
  <si>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</si>
  <si>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</si>
  <si>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</si>
  <si>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</si>
  <si>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</si>
  <si>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</si>
  <si>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</si>
  <si>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</si>
  <si>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</si>
  <si>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</si>
  <si>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</si>
  <si>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</si>
  <si>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</si>
  <si>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</si>
  <si>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</si>
  <si>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</si>
  <si>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</si>
  <si>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</si>
  <si>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</si>
  <si>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</si>
  <si>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</si>
  <si>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</si>
  <si>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</si>
  <si>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</si>
  <si>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</si>
  <si>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</si>
  <si>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</si>
  <si>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</si>
  <si>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</si>
  <si>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</si>
  <si>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</si>
  <si>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</si>
  <si>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</si>
  <si>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</si>
  <si>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</si>
  <si>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</si>
  <si>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</si>
  <si>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</si>
  <si>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</si>
  <si>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</si>
  <si>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</si>
  <si>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</si>
  <si>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</si>
  <si>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</si>
  <si>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</si>
  <si>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</si>
  <si>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</si>
  <si>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</si>
  <si>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</si>
  <si>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</si>
  <si>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</si>
  <si>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</si>
  <si>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</si>
  <si>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</si>
  <si>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</si>
  <si>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</si>
  <si>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</si>
  <si>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</si>
  <si>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</si>
  <si>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</si>
  <si>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</si>
  <si>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</si>
  <si>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</si>
  <si>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</si>
  <si>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</si>
  <si>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</si>
  <si>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</si>
  <si>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</si>
  <si>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</si>
  <si>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</si>
  <si>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</si>
  <si>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</si>
  <si>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</si>
  <si>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</si>
  <si>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</si>
  <si>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</si>
  <si>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</si>
  <si>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</si>
  <si>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</si>
  <si>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</si>
  <si>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</si>
  <si>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</si>
  <si>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</si>
  <si>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</si>
  <si>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</si>
  <si>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</si>
  <si>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</si>
  <si>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</si>
  <si>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</si>
  <si>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</si>
  <si>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</si>
  <si>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</si>
  <si>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</si>
  <si>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</si>
  <si>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</si>
  <si>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</si>
  <si>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</si>
  <si>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</si>
  <si>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</si>
  <si>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</si>
  <si>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</si>
  <si>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</si>
  <si>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</si>
  <si>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</si>
  <si>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</si>
  <si>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</si>
  <si>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</si>
  <si>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</si>
  <si>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</si>
  <si>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</si>
  <si>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</si>
  <si>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</si>
  <si>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</si>
  <si>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</si>
  <si>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</si>
  <si>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</si>
  <si>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</si>
  <si>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</si>
  <si>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</si>
  <si>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</si>
  <si>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</si>
  <si>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</si>
  <si>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</si>
  <si>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</si>
  <si>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</si>
  <si>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</si>
  <si>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</si>
  <si>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</si>
  <si>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</si>
  <si>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</si>
  <si>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</si>
  <si>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</si>
  <si>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</si>
  <si>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</si>
  <si>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</si>
  <si>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</si>
  <si>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</si>
  <si>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</si>
  <si>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</si>
  <si>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</si>
  <si>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</si>
  <si>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</si>
  <si>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</si>
  <si>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</si>
  <si>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</si>
  <si>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</si>
  <si>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</si>
  <si>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</si>
  <si>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</si>
  <si>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</si>
  <si>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</si>
  <si>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</si>
  <si>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</si>
  <si>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</si>
  <si>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</si>
  <si>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</si>
  <si>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</si>
  <si>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</si>
  <si>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</si>
  <si>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</si>
  <si>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</si>
  <si>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</si>
  <si>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</si>
  <si>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</si>
  <si>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</si>
  <si>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</si>
  <si>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</si>
  <si>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</si>
  <si>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</si>
  <si>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</si>
  <si>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</si>
  <si>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</si>
  <si>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</si>
  <si>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</si>
  <si>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</si>
  <si>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</si>
  <si>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</si>
  <si>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</si>
  <si>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</si>
  <si>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</si>
  <si>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</si>
  <si>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</si>
  <si>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</si>
  <si>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</si>
  <si>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</si>
  <si>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</si>
  <si>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</si>
  <si>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</si>
  <si>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</si>
  <si>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</si>
  <si>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</si>
  <si>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</si>
  <si>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</si>
  <si>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</si>
  <si>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</si>
  <si>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</si>
  <si>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</si>
  <si>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</si>
  <si>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</si>
  <si>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</si>
  <si>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</si>
  <si>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</si>
  <si>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</si>
  <si>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</si>
  <si>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</si>
  <si>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</si>
  <si>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</si>
  <si>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</si>
  <si>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</si>
  <si>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</si>
  <si>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</si>
  <si>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</si>
  <si>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</si>
  <si>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</si>
  <si>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</si>
  <si>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</si>
  <si>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</si>
  <si>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</si>
  <si>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</si>
  <si>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</si>
  <si>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</si>
  <si>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</si>
  <si>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</si>
  <si>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</si>
  <si>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</si>
  <si>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</si>
  <si>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</si>
  <si>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</si>
  <si>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</si>
  <si>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</si>
  <si>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</si>
  <si>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</si>
  <si>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</si>
  <si>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</si>
  <si>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</si>
  <si>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</si>
  <si>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</si>
  <si>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</si>
  <si>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</si>
  <si>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</si>
  <si>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</si>
  <si>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</si>
  <si>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</si>
  <si>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</si>
  <si>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</si>
  <si>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</si>
  <si>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</si>
  <si>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</si>
  <si>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</si>
  <si>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</si>
  <si>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</si>
  <si>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</si>
  <si>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</si>
  <si>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</si>
  <si>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</si>
  <si>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</si>
  <si>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</si>
  <si>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</si>
  <si>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</si>
  <si>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</si>
  <si>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</si>
  <si>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</si>
  <si>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</si>
  <si>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</si>
  <si>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</si>
  <si>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</si>
  <si>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</si>
  <si>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</si>
  <si>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</si>
  <si>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</si>
  <si>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</si>
  <si>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</si>
  <si>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</si>
  <si>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</si>
  <si>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</si>
  <si>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</si>
  <si>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</si>
  <si>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</si>
  <si>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</si>
  <si>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</si>
  <si>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</si>
  <si>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</si>
  <si>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</si>
  <si>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</si>
  <si>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</si>
  <si>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</si>
  <si>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</si>
  <si>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</si>
  <si>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</si>
  <si>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</si>
  <si>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</si>
  <si>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</si>
  <si>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</si>
  <si>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</si>
  <si>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</si>
  <si>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</si>
  <si>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</si>
  <si>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</si>
  <si>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</si>
  <si>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</si>
  <si>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</si>
  <si>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</si>
  <si>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</si>
  <si>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</si>
  <si>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</si>
  <si>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</si>
  <si>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</si>
  <si>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</si>
  <si>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</si>
  <si>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</si>
  <si>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</si>
  <si>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</si>
  <si>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</si>
  <si>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</si>
  <si>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</si>
  <si>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</si>
  <si>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</si>
  <si>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</si>
  <si>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</si>
  <si>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</si>
  <si>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</si>
  <si>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</si>
  <si>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</si>
  <si>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</si>
  <si>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</si>
  <si>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</si>
  <si>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</si>
  <si>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</si>
  <si>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</si>
  <si>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</si>
  <si>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</si>
  <si>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</si>
  <si>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</si>
  <si>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</si>
  <si>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</si>
  <si>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</si>
  <si>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</si>
  <si>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</si>
  <si>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</si>
  <si>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</si>
  <si>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</si>
  <si>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</si>
  <si>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</si>
  <si>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</si>
  <si>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</si>
  <si>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</si>
  <si>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</si>
  <si>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</si>
  <si>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</si>
  <si>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</si>
  <si>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</si>
  <si>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</si>
  <si>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</si>
  <si>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</si>
  <si>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</si>
  <si>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</si>
  <si>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</si>
  <si>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</si>
  <si>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</si>
  <si>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</si>
  <si>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</si>
  <si>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</si>
  <si>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</si>
  <si>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</si>
  <si>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</si>
  <si>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</si>
  <si>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</si>
  <si>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</si>
  <si>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</si>
  <si>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</si>
  <si>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</si>
  <si>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</si>
  <si>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</si>
  <si>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</si>
  <si>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</si>
  <si>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</si>
  <si>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</si>
  <si>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</si>
  <si>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</si>
  <si>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</si>
  <si>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</si>
  <si>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</si>
  <si>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</si>
  <si>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</si>
  <si>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</si>
  <si>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</si>
  <si>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</si>
  <si>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</si>
  <si>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</si>
  <si>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</si>
  <si>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</si>
  <si>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</si>
  <si>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</si>
  <si>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</si>
  <si>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</si>
  <si>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</si>
  <si>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</si>
  <si>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</si>
  <si>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</si>
  <si>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</si>
  <si>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</si>
  <si>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</si>
  <si>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</si>
  <si>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</si>
  <si>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</si>
  <si>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</si>
  <si>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</si>
  <si>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</si>
  <si>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</si>
  <si>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</si>
  <si>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</si>
  <si>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</si>
  <si>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</si>
  <si>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</si>
  <si>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</si>
  <si>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</si>
  <si>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</si>
  <si>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</si>
  <si>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</si>
  <si>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</si>
  <si>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</si>
  <si>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</si>
  <si>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</si>
  <si>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</si>
  <si>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</si>
  <si>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</si>
  <si>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</si>
  <si>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</si>
  <si>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</si>
  <si>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</si>
  <si>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</si>
  <si>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</si>
  <si>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</si>
  <si>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</si>
  <si>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</si>
  <si>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</si>
  <si>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</si>
  <si>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</si>
  <si>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</si>
  <si>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</si>
  <si>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</si>
  <si>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</si>
  <si>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</si>
  <si>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</si>
  <si>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</si>
  <si>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</si>
  <si>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</si>
  <si>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</si>
  <si>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</si>
  <si>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</si>
  <si>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</si>
  <si>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</si>
  <si>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</si>
  <si>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</si>
  <si>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</si>
  <si>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</si>
  <si>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</si>
  <si>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</si>
  <si>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</si>
  <si>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</si>
  <si>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</si>
  <si>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</si>
  <si>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</si>
  <si>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</si>
  <si>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</si>
  <si>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</si>
  <si>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</si>
  <si>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</si>
  <si>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</si>
  <si>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</si>
  <si>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</si>
  <si>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</si>
  <si>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</si>
  <si>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</si>
  <si>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</si>
  <si>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</si>
  <si>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</si>
  <si>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</si>
  <si>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</si>
  <si>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</si>
  <si>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</si>
  <si>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</si>
  <si>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</si>
  <si>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</si>
  <si>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</si>
  <si>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</si>
  <si>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</si>
  <si>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</si>
  <si>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</si>
  <si>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</si>
  <si>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</si>
  <si>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</si>
  <si>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</si>
  <si>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</si>
  <si>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</si>
  <si>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</si>
  <si>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</si>
  <si>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</si>
  <si>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</si>
  <si>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</si>
  <si>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</si>
  <si>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</si>
  <si>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</si>
  <si>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</si>
  <si>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</si>
  <si>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</si>
  <si>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</si>
  <si>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</si>
  <si>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</si>
  <si>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</si>
  <si>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</si>
  <si>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</si>
  <si>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</si>
  <si>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</si>
  <si>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</si>
  <si>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</si>
  <si>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</si>
  <si>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</si>
  <si>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</si>
  <si>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</si>
  <si>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</si>
  <si>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</si>
  <si>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</si>
  <si>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</si>
  <si>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</si>
  <si>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</si>
  <si>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</si>
  <si>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</si>
  <si>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</si>
  <si>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</si>
  <si>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</si>
  <si>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</si>
  <si>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</si>
  <si>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</si>
  <si>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</si>
  <si>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</si>
  <si>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</si>
  <si>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</si>
  <si>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</si>
  <si>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</si>
  <si>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</si>
  <si>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</si>
  <si>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</si>
  <si>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</si>
  <si>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</si>
  <si>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</si>
  <si>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</si>
  <si>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</si>
  <si>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</si>
  <si>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</si>
  <si>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</si>
  <si>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</si>
  <si>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</si>
  <si>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</si>
  <si>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</si>
  <si>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</si>
  <si>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</si>
  <si>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</si>
  <si>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</si>
  <si>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</si>
  <si>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</si>
  <si>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</si>
  <si>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</si>
  <si>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</si>
  <si>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</si>
  <si>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</si>
  <si>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</si>
  <si>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</si>
  <si>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</si>
  <si>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</si>
  <si>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</si>
  <si>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</si>
  <si>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</si>
  <si>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</si>
  <si>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</si>
  <si>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</si>
  <si>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</si>
  <si>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</si>
  <si>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</si>
  <si>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</si>
  <si>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</si>
  <si>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</si>
  <si>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</si>
  <si>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</si>
  <si>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</si>
  <si>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</si>
  <si>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</si>
  <si>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</si>
  <si>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</si>
  <si>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</si>
  <si>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</si>
  <si>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</si>
  <si>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</si>
  <si>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</si>
  <si>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</si>
  <si>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</si>
  <si>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</si>
  <si>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</si>
  <si>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</si>
  <si>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</si>
  <si>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</si>
  <si>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</si>
  <si>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</si>
  <si>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</si>
  <si>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</si>
  <si>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</si>
  <si>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</si>
  <si>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</si>
  <si>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</si>
  <si>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</si>
  <si>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</si>
  <si>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</si>
  <si>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</si>
  <si>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</si>
  <si>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</si>
  <si>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</si>
  <si>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</si>
  <si>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</si>
  <si>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</si>
  <si>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</si>
  <si>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</si>
  <si>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</si>
  <si>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</si>
  <si>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</si>
  <si>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</si>
  <si>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</si>
  <si>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</si>
  <si>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</si>
  <si>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</si>
  <si>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</si>
  <si>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</si>
  <si>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</si>
  <si>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</si>
  <si>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</si>
  <si>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</si>
  <si>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</si>
  <si>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</si>
  <si>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</si>
  <si>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</si>
  <si>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</si>
  <si>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</si>
  <si>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</si>
  <si>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</si>
  <si>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</si>
  <si>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</si>
  <si>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</si>
  <si>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</si>
  <si>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</si>
  <si>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</si>
  <si>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</si>
  <si>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</si>
  <si>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</si>
  <si>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</si>
  <si>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</si>
  <si>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</si>
  <si>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</si>
  <si>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</si>
  <si>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</si>
  <si>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</si>
  <si>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</si>
  <si>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</si>
  <si>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</si>
  <si>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</si>
  <si>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</si>
  <si>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</si>
  <si>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</si>
  <si>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</si>
  <si>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</si>
  <si>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</si>
  <si>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</si>
  <si>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</si>
  <si>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</si>
  <si>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</si>
  <si>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</si>
  <si>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</si>
  <si>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</si>
  <si>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</si>
  <si>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</si>
  <si>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</si>
  <si>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</si>
  <si>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</si>
  <si>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</si>
  <si>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</si>
  <si>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</si>
  <si>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</si>
  <si>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</si>
  <si>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</si>
  <si>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</si>
  <si>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</si>
  <si>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</si>
  <si>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</si>
  <si>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</si>
  <si>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</si>
  <si>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</si>
  <si>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</si>
  <si>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</si>
  <si>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</si>
  <si>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</si>
  <si>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</si>
  <si>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</si>
  <si>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</si>
  <si>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</si>
  <si>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</si>
  <si>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</si>
  <si>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</si>
  <si>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</si>
  <si>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</si>
  <si>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</si>
  <si>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</si>
  <si>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</si>
  <si>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</si>
  <si>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</si>
  <si>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</si>
  <si>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</si>
  <si>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</si>
  <si>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</si>
  <si>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</si>
  <si>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</si>
  <si>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</si>
  <si>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</si>
  <si>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</si>
  <si>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</si>
  <si>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</si>
  <si>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</si>
  <si>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</si>
  <si>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</si>
  <si>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</si>
  <si>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</si>
  <si>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</si>
  <si>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</si>
  <si>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</si>
  <si>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</si>
  <si>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</si>
  <si>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</si>
  <si>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</si>
  <si>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</si>
  <si>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</si>
  <si>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</si>
  <si>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</si>
  <si>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</si>
  <si>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</si>
  <si>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</si>
  <si>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</si>
  <si>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</si>
  <si>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</si>
  <si>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</si>
  <si>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</si>
  <si>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</si>
  <si>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</si>
  <si>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</si>
  <si>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</si>
  <si>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</si>
  <si>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</si>
  <si>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</si>
  <si>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</si>
  <si>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</si>
  <si>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</si>
  <si>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</si>
  <si>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</si>
  <si>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</si>
  <si>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</si>
  <si>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</si>
  <si>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</si>
  <si>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</si>
  <si>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</si>
  <si>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</si>
  <si>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</si>
  <si>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</si>
  <si>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</si>
  <si>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</si>
  <si>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</si>
  <si>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</si>
  <si>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</si>
  <si>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</si>
  <si>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</si>
  <si>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</si>
  <si>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</si>
  <si>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</si>
  <si>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</si>
  <si>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</si>
  <si>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</si>
  <si>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</si>
  <si>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</si>
  <si>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</si>
  <si>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</si>
  <si>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</si>
  <si>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</si>
  <si>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</si>
  <si>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</si>
  <si>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</si>
  <si>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</si>
  <si>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</si>
  <si>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</si>
  <si>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</si>
  <si>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</si>
  <si>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</si>
  <si>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</si>
  <si>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</si>
  <si>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</si>
  <si>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</si>
  <si>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</si>
  <si>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</si>
  <si>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</si>
  <si>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</si>
  <si>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</si>
  <si>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</si>
  <si>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</si>
  <si>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</si>
  <si>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</si>
  <si>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</si>
  <si>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</si>
  <si>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</si>
  <si>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</si>
  <si>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</si>
  <si>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</si>
  <si>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</si>
  <si>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</si>
  <si>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</si>
  <si>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</si>
  <si>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</si>
  <si>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</si>
  <si>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</si>
  <si>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</si>
  <si>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</si>
  <si>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</si>
  <si>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</si>
  <si>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</si>
  <si>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</si>
  <si>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</si>
  <si>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</si>
  <si>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</si>
  <si>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</si>
  <si>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</si>
  <si>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</si>
  <si>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</si>
  <si>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</si>
  <si>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</si>
  <si>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</si>
  <si>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</si>
  <si>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</si>
  <si>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</si>
  <si>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</si>
  <si>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</si>
  <si>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</si>
  <si>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</si>
  <si>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</si>
  <si>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</si>
  <si>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</si>
  <si>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</si>
  <si>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</si>
  <si>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</si>
  <si>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</si>
  <si>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</si>
  <si>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</si>
  <si>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</si>
  <si>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</si>
  <si>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</si>
  <si>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</si>
  <si>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</si>
  <si>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</si>
  <si>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</si>
  <si>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</si>
  <si>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</si>
  <si>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</si>
  <si>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</si>
  <si>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</si>
  <si>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</si>
  <si>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</si>
  <si>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</si>
  <si>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</si>
  <si>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</si>
  <si>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</si>
  <si>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</si>
  <si>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</si>
  <si>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</si>
  <si>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</si>
  <si>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</si>
  <si>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</si>
  <si>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</si>
  <si>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</si>
  <si>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</si>
  <si>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</si>
  <si>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</si>
  <si>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</si>
  <si>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</si>
  <si>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</si>
  <si>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</si>
  <si>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</si>
  <si>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</si>
  <si>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</si>
  <si>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</si>
  <si>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</si>
  <si>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</si>
  <si>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</si>
  <si>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</si>
  <si>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</si>
  <si>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</si>
  <si>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</si>
  <si>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</si>
  <si>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</si>
  <si>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</si>
  <si>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</si>
  <si>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</si>
  <si>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</si>
  <si>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</si>
  <si>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</si>
  <si>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</si>
  <si>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</si>
  <si>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</si>
  <si>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</si>
  <si>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</si>
  <si>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</si>
  <si>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</si>
  <si>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</si>
  <si>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</si>
  <si>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</si>
  <si>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</si>
  <si>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</si>
  <si>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</si>
  <si>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</si>
  <si>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</si>
  <si>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</si>
  <si>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</si>
  <si>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</si>
  <si>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</si>
  <si>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</si>
  <si>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</si>
  <si>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</si>
  <si>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</si>
  <si>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</si>
  <si>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</si>
  <si>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</si>
  <si>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</si>
  <si>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</si>
  <si>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</si>
  <si>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</si>
  <si>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</si>
  <si>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</si>
  <si>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</si>
  <si>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</si>
  <si>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</si>
  <si>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</si>
  <si>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</si>
  <si>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</si>
  <si>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</si>
  <si>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</si>
  <si>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</si>
  <si>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</si>
  <si>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</si>
  <si>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</si>
  <si>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</si>
  <si>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</si>
  <si>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</si>
  <si>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</si>
  <si>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</si>
  <si>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</si>
  <si>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</si>
  <si>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</si>
  <si>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</si>
  <si>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</si>
  <si>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</si>
  <si>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</si>
  <si>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</si>
  <si>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</si>
  <si>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</si>
  <si>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</si>
  <si>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</si>
  <si>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</si>
  <si>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</si>
  <si>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</si>
  <si>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</si>
  <si>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</si>
  <si>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</si>
  <si>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</si>
  <si>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</si>
  <si>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</si>
  <si>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</si>
  <si>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</si>
  <si>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</si>
  <si>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</si>
  <si>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</si>
  <si>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</si>
  <si>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</si>
  <si>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</si>
  <si>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</si>
  <si>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</si>
  <si>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</si>
  <si>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</si>
  <si>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</si>
  <si>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</si>
  <si>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</si>
  <si>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</si>
  <si>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</si>
  <si>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</si>
  <si>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</si>
  <si>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</si>
  <si>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</si>
  <si>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</si>
  <si>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</si>
  <si>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</si>
  <si>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</si>
  <si>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</si>
  <si>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</si>
  <si>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</si>
  <si>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</si>
  <si>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</si>
  <si>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</si>
  <si>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</si>
  <si>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</si>
  <si>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</si>
  <si>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</si>
  <si>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</si>
  <si>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</si>
  <si>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</si>
  <si>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</si>
  <si>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</si>
  <si>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</si>
  <si>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</si>
  <si>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</si>
  <si>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</si>
  <si>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</si>
  <si>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</si>
  <si>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</si>
  <si>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</si>
  <si>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</si>
  <si>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</si>
  <si>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</si>
  <si>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</si>
  <si>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</si>
  <si>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</si>
  <si>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</si>
  <si>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</si>
  <si>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</si>
  <si>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</si>
  <si>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</si>
  <si>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</si>
  <si>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</si>
  <si>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</si>
  <si>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</si>
  <si>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</si>
  <si>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</si>
  <si>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</si>
  <si>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</si>
  <si>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</si>
  <si>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</si>
  <si>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</si>
  <si>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</si>
  <si>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</si>
  <si>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</si>
  <si>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</si>
  <si>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</si>
  <si>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</si>
  <si>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</si>
  <si>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</si>
  <si>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</si>
  <si>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</si>
  <si>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</si>
  <si>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</si>
  <si>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</si>
  <si>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</si>
  <si>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</si>
  <si>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</si>
  <si>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</si>
  <si>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</si>
  <si>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</si>
  <si>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</si>
  <si>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</si>
  <si>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</si>
  <si>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</si>
  <si>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</si>
  <si>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</si>
  <si>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</si>
  <si>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</si>
  <si>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</si>
  <si>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</si>
  <si>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</si>
  <si>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</si>
  <si>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</si>
  <si>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</si>
  <si>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</si>
  <si>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</si>
  <si>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</si>
  <si>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</si>
  <si>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</si>
  <si>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</si>
  <si>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</si>
  <si>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</si>
  <si>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</si>
  <si>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</si>
  <si>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</si>
  <si>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</si>
  <si>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</si>
  <si>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</si>
  <si>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</si>
  <si>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</si>
  <si>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</si>
  <si>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</si>
  <si>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</si>
  <si>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</si>
  <si>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</si>
  <si>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</si>
  <si>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</si>
  <si>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</si>
  <si>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</si>
  <si>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</si>
  <si>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</si>
  <si>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</si>
  <si>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</si>
  <si>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</si>
  <si>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</si>
  <si>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</si>
  <si>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</si>
  <si>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</si>
  <si>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</si>
  <si>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</si>
  <si>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</si>
  <si>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</si>
  <si>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</si>
  <si>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</si>
  <si>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</si>
  <si>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</si>
  <si>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</si>
  <si>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</si>
  <si>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</si>
  <si>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</si>
  <si>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</si>
  <si>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</si>
  <si>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</si>
  <si>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</si>
  <si>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</si>
  <si>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</si>
  <si>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</si>
  <si>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</si>
  <si>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</si>
  <si>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</si>
  <si>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</si>
  <si>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</si>
  <si>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</si>
  <si>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</si>
  <si>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</si>
  <si>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</si>
  <si>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</si>
  <si>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</si>
  <si>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</si>
  <si>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</si>
  <si>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</si>
  <si>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</si>
  <si>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</si>
  <si>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</si>
  <si>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</si>
  <si>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</si>
  <si>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</si>
  <si>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</si>
  <si>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</si>
  <si>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</si>
  <si>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</si>
  <si>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</si>
  <si>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</si>
  <si>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</si>
  <si>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</si>
  <si>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</si>
  <si>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</si>
  <si>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</si>
  <si>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</si>
  <si>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</si>
  <si>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</si>
  <si>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</si>
  <si>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</si>
  <si>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</si>
  <si>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</si>
  <si>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</si>
  <si>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</si>
  <si>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</si>
  <si>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</si>
  <si>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</si>
  <si>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</si>
  <si>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</si>
  <si>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</si>
  <si>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</si>
  <si>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</si>
  <si>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</si>
  <si>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</si>
  <si>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</si>
  <si>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</si>
  <si>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</si>
  <si>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</si>
  <si>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</si>
  <si>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</si>
  <si>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</si>
  <si>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</si>
  <si>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</si>
  <si>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</si>
  <si>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</si>
  <si>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</si>
  <si>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</si>
  <si>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</si>
  <si>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</si>
  <si>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</si>
  <si>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</si>
  <si>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</si>
  <si>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</si>
  <si>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</si>
  <si>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</si>
  <si>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</si>
  <si>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</si>
  <si>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</si>
  <si>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</si>
  <si>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</si>
  <si>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</si>
  <si>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</si>
  <si>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</si>
  <si>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</si>
  <si>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</si>
  <si>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</si>
  <si>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</si>
  <si>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</si>
  <si>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</si>
  <si>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</si>
  <si>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</si>
  <si>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</si>
  <si>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</si>
  <si>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</si>
  <si>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</si>
  <si>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</si>
  <si>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</si>
  <si>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</si>
  <si>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</si>
  <si>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</si>
  <si>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</si>
  <si>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</si>
  <si>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</si>
  <si>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</si>
  <si>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</si>
  <si>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</si>
  <si>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</si>
  <si>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</si>
  <si>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</si>
  <si>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</si>
  <si>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</si>
  <si>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</si>
  <si>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</si>
  <si>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</si>
  <si>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</si>
  <si>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</si>
  <si>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</si>
  <si>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</si>
  <si>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</si>
  <si>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</si>
  <si>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</si>
  <si>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</si>
  <si>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</si>
  <si>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</si>
  <si>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</si>
  <si>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</si>
  <si>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</si>
  <si>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</si>
  <si>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</si>
  <si>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</si>
  <si>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</si>
  <si>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</si>
  <si>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</si>
  <si>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</si>
  <si>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</si>
  <si>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</si>
  <si>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</si>
  <si>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</si>
  <si>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</si>
  <si>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</si>
  <si>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</si>
  <si>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</si>
  <si>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</si>
  <si>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</si>
  <si>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</si>
  <si>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</si>
  <si>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</si>
  <si>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</si>
  <si>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</si>
  <si>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</si>
  <si>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</si>
  <si>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</si>
  <si>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</si>
  <si>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</si>
  <si>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</si>
  <si>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</si>
  <si>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</si>
  <si>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</si>
  <si>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</si>
  <si>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</si>
  <si>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</si>
  <si>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</si>
  <si>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</si>
  <si>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</si>
  <si>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</si>
  <si>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</si>
  <si>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</si>
  <si>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</si>
  <si>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</si>
  <si>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</si>
  <si>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</si>
  <si>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</si>
  <si>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</si>
  <si>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</si>
  <si>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</si>
  <si>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</si>
  <si>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</si>
  <si>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</si>
  <si>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</si>
  <si>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</si>
  <si>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</si>
  <si>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</si>
  <si>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</si>
  <si>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</si>
  <si>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</si>
  <si>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</si>
  <si>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</si>
  <si>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</si>
  <si>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</si>
  <si>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</si>
  <si>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</si>
  <si>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</si>
  <si>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</si>
  <si>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</si>
  <si>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</si>
  <si>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</si>
  <si>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</si>
  <si>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</si>
  <si>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</si>
  <si>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</si>
  <si>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</si>
  <si>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</si>
  <si>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</si>
  <si>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</si>
  <si>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</si>
  <si>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</si>
  <si>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</si>
  <si>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</si>
  <si>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</si>
  <si>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</si>
  <si>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</si>
  <si>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</si>
  <si>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</si>
  <si>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</si>
  <si>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</si>
  <si>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</si>
  <si>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</si>
  <si>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</si>
  <si>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</si>
  <si>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</si>
  <si>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</si>
  <si>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</si>
  <si>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</si>
  <si>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</si>
  <si>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</si>
  <si>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</si>
  <si>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</si>
  <si>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</si>
  <si>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</si>
  <si>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</si>
  <si>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</si>
  <si>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</si>
  <si>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</si>
  <si>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</si>
  <si>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</si>
  <si>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</si>
  <si>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</si>
  <si>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</si>
  <si>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</si>
  <si>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</si>
  <si>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</si>
  <si>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</si>
  <si>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</si>
  <si>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</si>
  <si>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</si>
  <si>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</si>
  <si>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</si>
  <si>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</si>
  <si>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</si>
  <si>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</si>
  <si>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</si>
  <si>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</si>
  <si>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</si>
  <si>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</si>
  <si>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</si>
  <si>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</si>
  <si>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</si>
  <si>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</si>
  <si>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</si>
  <si>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</si>
  <si>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</si>
  <si>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</si>
  <si>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</si>
  <si>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</si>
  <si>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</si>
  <si>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</si>
  <si>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</si>
  <si>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</si>
  <si>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</si>
  <si>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</si>
  <si>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</si>
  <si>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</si>
  <si>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</si>
  <si>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</si>
  <si>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</si>
  <si>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</si>
  <si>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</si>
  <si>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</si>
  <si>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</si>
  <si>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</si>
  <si>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</si>
  <si>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</si>
  <si>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</si>
  <si>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</si>
  <si>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</si>
  <si>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</si>
  <si>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</si>
  <si>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</si>
  <si>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</si>
  <si>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</si>
  <si>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</si>
  <si>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</si>
  <si>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</si>
  <si>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</si>
  <si>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</si>
  <si>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</si>
  <si>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</si>
  <si>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</si>
  <si>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</si>
  <si>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</si>
  <si>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</si>
  <si>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</si>
  <si>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</si>
  <si>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</si>
  <si>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</si>
  <si>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</si>
  <si>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</si>
  <si>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</si>
  <si>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</si>
  <si>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</si>
  <si>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</si>
  <si>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</si>
  <si>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</si>
  <si>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</si>
  <si>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</si>
  <si>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</si>
  <si>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</si>
  <si>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</si>
  <si>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</si>
  <si>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</si>
  <si>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</si>
  <si>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</si>
  <si>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</si>
  <si>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</si>
  <si>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</si>
  <si>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</si>
  <si>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</si>
  <si>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</si>
  <si>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</si>
  <si>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</si>
  <si>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</si>
  <si>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</si>
  <si>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</si>
  <si>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</si>
  <si>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</si>
  <si>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</si>
  <si>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</si>
  <si>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</si>
  <si>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</si>
  <si>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</si>
  <si>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</si>
  <si>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</si>
  <si>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</si>
  <si>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</si>
  <si>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</si>
  <si>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</si>
  <si>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</si>
  <si>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</si>
  <si>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</si>
  <si>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</si>
  <si>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</si>
  <si>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</si>
  <si>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</si>
  <si>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</si>
  <si>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</si>
  <si>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</si>
  <si>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</si>
  <si>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</si>
  <si>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</si>
  <si>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</si>
  <si>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</si>
  <si>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</si>
  <si>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</si>
  <si>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</si>
  <si>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</si>
  <si>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</si>
  <si>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</si>
  <si>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</si>
  <si>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</si>
  <si>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</si>
  <si>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</si>
  <si>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</si>
  <si>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</si>
  <si>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</si>
  <si>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</si>
  <si>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</si>
  <si>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</si>
  <si>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</si>
  <si>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</si>
  <si>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</si>
  <si>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</si>
  <si>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</si>
  <si>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</si>
  <si>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</si>
  <si>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</si>
  <si>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</si>
  <si>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</si>
  <si>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</si>
  <si>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</si>
  <si>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</si>
  <si>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</si>
  <si>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</si>
  <si>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</si>
  <si>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</si>
  <si>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</si>
  <si>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</si>
  <si>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</si>
  <si>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</si>
  <si>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</si>
  <si>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</si>
  <si>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</si>
  <si>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</si>
  <si>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</si>
  <si>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</si>
  <si>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</si>
  <si>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</si>
  <si>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</si>
  <si>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</si>
  <si>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</si>
  <si>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</si>
  <si>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</si>
  <si>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</si>
  <si>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</si>
  <si>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</si>
  <si>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</si>
  <si>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</si>
  <si>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</si>
  <si>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</si>
  <si>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</si>
  <si>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</si>
  <si>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</si>
  <si>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</si>
  <si>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</si>
  <si>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</si>
  <si>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</si>
  <si>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</si>
  <si>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</si>
  <si>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</si>
  <si>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</si>
  <si>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</si>
  <si>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</si>
  <si>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</si>
  <si>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</si>
  <si>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</si>
  <si>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</si>
  <si>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</si>
  <si>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</si>
  <si>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</si>
  <si>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</si>
  <si>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</si>
  <si>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</si>
  <si>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</si>
  <si>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</si>
  <si>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</si>
  <si>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</si>
  <si>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</si>
  <si>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</si>
  <si>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</si>
  <si>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</si>
  <si>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</si>
  <si>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</si>
  <si>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</si>
  <si>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</si>
  <si>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</si>
  <si>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</si>
  <si>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</si>
  <si>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</si>
  <si>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</si>
  <si>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</si>
  <si>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</si>
  <si>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</si>
  <si>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</si>
  <si>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</si>
  <si>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</si>
  <si>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</si>
  <si>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</si>
  <si>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</si>
  <si>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</si>
  <si>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</si>
  <si>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</si>
  <si>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</si>
  <si>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</si>
  <si>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</si>
  <si>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</si>
  <si>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</si>
  <si>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</si>
  <si>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</si>
  <si>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</si>
  <si>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</si>
  <si>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</si>
  <si>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</si>
  <si>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</si>
  <si>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</si>
  <si>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</si>
  <si>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</si>
  <si>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</si>
  <si>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</si>
  <si>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</si>
  <si>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</si>
  <si>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</si>
  <si>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</si>
  <si>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</si>
  <si>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</si>
  <si>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</si>
  <si>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</si>
  <si>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</si>
  <si>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</si>
  <si>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</si>
  <si>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</si>
  <si>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</si>
  <si>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</si>
  <si>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</si>
  <si>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</si>
  <si>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</si>
  <si>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</si>
  <si>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</si>
  <si>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</si>
  <si>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</si>
  <si>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</si>
  <si>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</si>
  <si>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</si>
  <si>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</si>
  <si>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</si>
  <si>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</si>
  <si>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</si>
  <si>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</si>
  <si>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</si>
  <si>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</si>
  <si>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</si>
  <si>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</si>
  <si>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</si>
  <si>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</si>
  <si>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</si>
  <si>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</si>
  <si>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</si>
  <si>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</si>
  <si>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</si>
  <si>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</si>
  <si>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</si>
  <si>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</si>
  <si>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</si>
  <si>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</si>
  <si>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</si>
  <si>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</si>
  <si>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</si>
  <si>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</si>
  <si>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</si>
  <si>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</si>
  <si>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</si>
  <si>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</si>
  <si>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</si>
  <si>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</si>
  <si>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</si>
  <si>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</si>
  <si>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</si>
  <si>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</si>
  <si>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</si>
  <si>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</si>
  <si>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</si>
  <si>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</si>
  <si>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</si>
  <si>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</si>
  <si>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</si>
  <si>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</si>
  <si>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</si>
  <si>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</si>
  <si>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</si>
  <si>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</si>
  <si>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</si>
  <si>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</si>
  <si>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</si>
  <si>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</si>
  <si>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</si>
  <si>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</si>
  <si>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</si>
  <si>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</si>
  <si>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</si>
  <si>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</si>
  <si>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</si>
  <si>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</si>
  <si>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</si>
  <si>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</si>
  <si>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</si>
  <si>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</si>
  <si>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</si>
  <si>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</si>
  <si>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</si>
  <si>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</si>
  <si>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</si>
  <si>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</si>
  <si>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</si>
  <si>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</si>
  <si>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</si>
  <si>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</si>
  <si>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</si>
  <si>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</si>
  <si>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</si>
  <si>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</si>
  <si>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</si>
  <si>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</si>
  <si>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</si>
  <si>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</si>
  <si>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</si>
  <si>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</si>
  <si>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</si>
  <si>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</si>
  <si>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</si>
  <si>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</si>
  <si>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</si>
  <si>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</si>
  <si>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</si>
  <si>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</si>
  <si>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</si>
  <si>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</si>
  <si>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</si>
  <si>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</si>
  <si>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</si>
  <si>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</si>
  <si>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</si>
  <si>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</si>
  <si>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</si>
  <si>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</si>
  <si>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</si>
  <si>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</si>
  <si>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</si>
  <si>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</si>
  <si>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</si>
  <si>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</si>
  <si>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</si>
  <si>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</si>
  <si>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</si>
  <si>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</si>
  <si>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</si>
  <si>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</si>
  <si>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</si>
  <si>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</si>
  <si>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</si>
  <si>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</si>
  <si>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</si>
  <si>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</si>
  <si>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</si>
  <si>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</si>
  <si>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</si>
  <si>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</si>
  <si>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</si>
  <si>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</si>
  <si>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</si>
  <si>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</si>
  <si>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</si>
  <si>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</si>
  <si>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</si>
  <si>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</si>
  <si>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</si>
  <si>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</si>
  <si>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</si>
  <si>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</si>
  <si>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</si>
  <si>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</si>
  <si>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</si>
  <si>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</si>
  <si>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</si>
  <si>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</si>
  <si>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</si>
  <si>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</si>
  <si>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</si>
  <si>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</si>
  <si>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</si>
  <si>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</si>
  <si>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</si>
  <si>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</si>
  <si>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</si>
  <si>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</si>
  <si>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</si>
  <si>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</si>
  <si>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</si>
  <si>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</si>
  <si>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</si>
  <si>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</si>
  <si>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</si>
  <si>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</si>
  <si>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</si>
  <si>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</si>
  <si>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</si>
  <si>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</si>
  <si>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</si>
  <si>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</si>
  <si>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</si>
  <si>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</si>
  <si>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</si>
  <si>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</si>
  <si>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</si>
  <si>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</si>
  <si>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</si>
  <si>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</si>
  <si>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</si>
  <si>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</si>
  <si>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</si>
  <si>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</si>
  <si>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</si>
  <si>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</si>
  <si>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</si>
  <si>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</si>
  <si>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</si>
  <si>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</si>
  <si>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</si>
  <si>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</si>
  <si>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</si>
  <si>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</si>
  <si>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</si>
  <si>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</si>
  <si>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</si>
  <si>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</si>
  <si>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</si>
  <si>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</si>
  <si>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</si>
  <si>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</si>
  <si>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</si>
  <si>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</si>
  <si>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</si>
  <si>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</si>
  <si>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</si>
  <si>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</si>
  <si>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</si>
  <si>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</si>
  <si>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</si>
  <si>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</si>
  <si>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</si>
  <si>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</si>
  <si>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</si>
  <si>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</si>
  <si>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</si>
  <si>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</si>
  <si>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</si>
  <si>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</si>
  <si>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</si>
  <si>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</si>
  <si>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</si>
  <si>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</si>
  <si>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</si>
  <si>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</si>
  <si>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</si>
  <si>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</si>
  <si>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</si>
  <si>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</si>
  <si>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</si>
  <si>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</si>
  <si>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</si>
  <si>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</si>
  <si>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</si>
  <si>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</si>
  <si>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</si>
  <si>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</si>
  <si>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</si>
  <si>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</si>
  <si>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</si>
  <si>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</si>
  <si>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</si>
  <si>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</si>
  <si>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</si>
  <si>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</si>
  <si>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</si>
  <si>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</si>
  <si>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</si>
  <si>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</si>
  <si>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</si>
  <si>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</si>
  <si>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</si>
  <si>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</si>
  <si>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</si>
  <si>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</si>
  <si>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</si>
  <si>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</si>
  <si>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</si>
  <si>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</si>
  <si>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</si>
  <si>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</si>
  <si>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</si>
  <si>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</si>
  <si>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</si>
  <si>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</si>
  <si>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</si>
  <si>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</si>
  <si>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</si>
  <si>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</si>
  <si>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</si>
  <si>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</si>
  <si>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</si>
  <si>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</si>
  <si>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</si>
  <si>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</si>
  <si>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</si>
  <si>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</si>
  <si>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</si>
  <si>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</si>
  <si>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</si>
  <si>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</si>
  <si>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</si>
  <si>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</si>
  <si>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</si>
  <si>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</si>
  <si>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</si>
  <si>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</si>
  <si>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</si>
  <si>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</si>
  <si>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</si>
  <si>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</si>
  <si>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</si>
  <si>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</si>
  <si>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</si>
  <si>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</si>
  <si>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</si>
  <si>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</si>
  <si>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</si>
  <si>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</si>
  <si>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</si>
  <si>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</si>
  <si>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</si>
  <si>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</si>
  <si>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</si>
  <si>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</si>
  <si>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</si>
  <si>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</si>
  <si>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</si>
  <si>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</si>
  <si>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</si>
  <si>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</si>
  <si>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</si>
  <si>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</si>
  <si>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</si>
  <si>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</si>
  <si>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</si>
  <si>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</si>
  <si>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</si>
  <si>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</si>
  <si>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</si>
  <si>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</si>
  <si>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</si>
  <si>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</si>
  <si>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</si>
  <si>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</si>
  <si>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</si>
  <si>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</si>
  <si>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</si>
  <si>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</si>
  <si>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</si>
  <si>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</si>
  <si>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</si>
  <si>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</si>
  <si>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</si>
  <si>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</si>
  <si>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</si>
  <si>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</si>
  <si>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</si>
  <si>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</si>
  <si>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</si>
  <si>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</si>
  <si>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</si>
  <si>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</si>
  <si>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</si>
  <si>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</si>
  <si>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</si>
  <si>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</si>
  <si>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</si>
  <si>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</si>
  <si>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</si>
  <si>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</si>
  <si>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</si>
  <si>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</si>
  <si>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</si>
  <si>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</si>
  <si>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</si>
  <si>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</si>
  <si>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</si>
  <si>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</si>
  <si>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</si>
  <si>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</si>
  <si>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</si>
  <si>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</si>
  <si>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</si>
  <si>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</si>
  <si>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</si>
  <si>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</si>
  <si>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</si>
  <si>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</si>
  <si>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</si>
  <si>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</si>
  <si>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</si>
  <si>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</si>
  <si>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</si>
  <si>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</si>
  <si>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</si>
  <si>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</si>
  <si>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</si>
  <si>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</si>
  <si>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</si>
  <si>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</si>
  <si>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</si>
  <si>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</si>
  <si>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</si>
  <si>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</si>
  <si>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</si>
  <si>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</si>
  <si>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</si>
  <si>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</si>
  <si>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</si>
  <si>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</si>
  <si>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</si>
  <si>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</si>
  <si>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</si>
  <si>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</si>
  <si>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</si>
  <si>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</si>
  <si>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</si>
  <si>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</si>
  <si>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</si>
  <si>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</si>
  <si>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</si>
  <si>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</si>
  <si>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</si>
  <si>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</si>
  <si>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</si>
  <si>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</si>
  <si>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</si>
  <si>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</si>
  <si>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</si>
  <si>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</si>
  <si>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</si>
  <si>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</si>
  <si>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</si>
  <si>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</si>
  <si>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</si>
  <si>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</si>
  <si>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</si>
  <si>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</si>
  <si>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</si>
  <si>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</si>
  <si>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</si>
  <si>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</si>
  <si>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</si>
  <si>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</si>
  <si>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</si>
  <si>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</si>
  <si>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</si>
  <si>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</si>
  <si>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</si>
  <si>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</si>
  <si>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</si>
  <si>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</si>
  <si>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</si>
  <si>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</si>
  <si>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</si>
  <si>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</si>
  <si>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</si>
  <si>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</si>
  <si>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</si>
  <si>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</si>
  <si>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</si>
  <si>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</si>
  <si>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</si>
  <si>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</si>
  <si>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</si>
  <si>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</si>
  <si>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</si>
  <si>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</si>
  <si>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</si>
  <si>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</si>
  <si>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</si>
  <si>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</si>
  <si>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</si>
  <si>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</si>
  <si>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</si>
  <si>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</si>
  <si>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</si>
  <si>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</si>
  <si>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</si>
  <si>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</si>
  <si>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</si>
  <si>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</si>
  <si>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</si>
  <si>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</si>
  <si>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</si>
  <si>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</si>
  <si>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</si>
  <si>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</si>
  <si>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</si>
  <si>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</si>
  <si>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</si>
  <si>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</si>
  <si>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</si>
  <si>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</si>
  <si>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</si>
  <si>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</si>
  <si>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</si>
  <si>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</si>
  <si>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</si>
  <si>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</si>
  <si>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</si>
  <si>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</si>
  <si>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</si>
  <si>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</si>
  <si>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</si>
  <si>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</si>
  <si>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</si>
  <si>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</si>
  <si>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</si>
  <si>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</si>
  <si>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</si>
  <si>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</si>
  <si>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</si>
  <si>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</si>
  <si>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</si>
  <si>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</si>
  <si>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</si>
  <si>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</si>
  <si>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</si>
  <si>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</si>
  <si>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</si>
  <si>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</si>
  <si>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</si>
  <si>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</si>
  <si>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</si>
  <si>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</si>
  <si>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</si>
  <si>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</si>
  <si>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</si>
  <si>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</si>
  <si>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</si>
  <si>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</si>
  <si>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</si>
  <si>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</si>
  <si>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</si>
  <si>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</si>
  <si>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</si>
  <si>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</si>
  <si>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</si>
  <si>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</si>
  <si>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</si>
  <si>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</si>
  <si>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</si>
  <si>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</si>
  <si>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</si>
  <si>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</si>
  <si>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</si>
  <si>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</si>
  <si>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</si>
  <si>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</si>
  <si>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</si>
  <si>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</si>
  <si>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</si>
  <si>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</si>
  <si>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</si>
  <si>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</si>
  <si>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</si>
  <si>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</si>
  <si>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</si>
  <si>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</si>
  <si>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</si>
  <si>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</si>
  <si>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</si>
  <si>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</si>
  <si>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</si>
  <si>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</si>
  <si>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</si>
  <si>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</si>
  <si>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</si>
  <si>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</si>
  <si>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</si>
  <si>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</si>
  <si>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</si>
  <si>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</si>
  <si>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</si>
  <si>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</si>
  <si>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</si>
  <si>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</si>
  <si>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</si>
  <si>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</si>
  <si>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</si>
  <si>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</si>
  <si>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</si>
  <si>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</si>
  <si>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</si>
  <si>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</si>
  <si>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</si>
  <si>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</si>
  <si>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</si>
  <si>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</si>
  <si>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</si>
  <si>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</si>
  <si>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</si>
  <si>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</si>
  <si>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</si>
  <si>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</si>
  <si>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</si>
  <si>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</si>
  <si>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</si>
  <si>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</si>
  <si>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</si>
  <si>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</si>
  <si>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</si>
  <si>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</si>
  <si>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</si>
  <si>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</si>
  <si>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</si>
  <si>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</si>
  <si>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</si>
  <si>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</si>
  <si>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</si>
  <si>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</si>
  <si>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</si>
  <si>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</si>
  <si>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</si>
  <si>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</si>
  <si>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</si>
  <si>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</si>
  <si>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</si>
  <si>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</si>
  <si>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</si>
  <si>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</si>
  <si>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</si>
  <si>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</si>
  <si>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</si>
  <si>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</si>
  <si>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</si>
  <si>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</si>
  <si>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</si>
  <si>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</si>
  <si>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</si>
  <si>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</si>
  <si>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</si>
  <si>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</si>
  <si>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</si>
  <si>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</si>
  <si>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</si>
  <si>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</si>
  <si>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</si>
  <si>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</si>
  <si>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</si>
  <si>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</si>
  <si>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</si>
  <si>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</si>
  <si>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</si>
  <si>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</si>
  <si>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</si>
  <si>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</si>
  <si>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</si>
  <si>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</si>
  <si>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</si>
  <si>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</si>
  <si>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</si>
  <si>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</si>
  <si>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</si>
  <si>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</si>
  <si>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</si>
  <si>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</si>
  <si>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</si>
  <si>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</si>
  <si>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</si>
  <si>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</si>
  <si>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</si>
  <si>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</si>
  <si>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</si>
  <si>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</si>
  <si>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</si>
  <si>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</si>
  <si>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</si>
  <si>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</si>
  <si>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</si>
  <si>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</si>
  <si>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</si>
  <si>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</si>
  <si>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</si>
  <si>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</si>
  <si>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</si>
  <si>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</si>
  <si>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</si>
  <si>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</si>
  <si>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</si>
  <si>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</si>
  <si>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</si>
  <si>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</si>
  <si>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</si>
  <si>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</si>
  <si>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</si>
  <si>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</si>
  <si>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</si>
  <si>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</si>
  <si>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</si>
  <si>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</si>
  <si>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</si>
  <si>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</si>
  <si>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</si>
  <si>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</si>
  <si>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</si>
  <si>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</si>
  <si>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</si>
  <si>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</si>
  <si>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</si>
  <si>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</si>
  <si>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</si>
  <si>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</si>
  <si>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</si>
  <si>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</si>
  <si>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</si>
  <si>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</si>
  <si>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</si>
  <si>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</si>
  <si>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</si>
  <si>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</si>
  <si>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</si>
  <si>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</si>
  <si>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</si>
  <si>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</si>
  <si>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</si>
  <si>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</si>
  <si>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</si>
  <si>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</si>
  <si>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</si>
  <si>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</si>
  <si>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</si>
  <si>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</si>
  <si>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</si>
  <si>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</si>
  <si>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</si>
  <si>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</si>
  <si>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</si>
  <si>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</si>
  <si>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</si>
  <si>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</si>
  <si>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</si>
  <si>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</si>
  <si>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</si>
  <si>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</si>
  <si>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</si>
  <si>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</si>
  <si>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</si>
  <si>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</si>
  <si>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</si>
  <si>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</si>
  <si>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</si>
  <si>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</si>
  <si>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</si>
  <si>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</si>
  <si>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</si>
  <si>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</si>
  <si>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</si>
  <si>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</si>
  <si>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</si>
  <si>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</si>
  <si>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</si>
  <si>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</si>
  <si>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</si>
  <si>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</si>
  <si>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</si>
  <si>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</si>
  <si>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</si>
  <si>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</si>
  <si>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</si>
  <si>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</si>
  <si>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</si>
  <si>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</si>
  <si>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</si>
  <si>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</si>
  <si>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</si>
  <si>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</si>
  <si>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</si>
  <si>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</si>
  <si>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</si>
  <si>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</si>
  <si>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</si>
  <si>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</si>
  <si>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</si>
  <si>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</si>
  <si>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</si>
  <si>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</si>
  <si>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</si>
  <si>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</si>
  <si>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</si>
  <si>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</si>
  <si>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</si>
  <si>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</si>
  <si>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</si>
  <si>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</si>
  <si>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</si>
  <si>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</si>
  <si>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</si>
  <si>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PCM-20251201-00000203</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</si>
  <si>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</si>
  <si>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</si>
  <si>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</si>
  <si>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</si>
  <si>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</si>
  <si>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</si>
  <si>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</si>
  <si>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</si>
  <si>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</si>
  <si>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</si>
  <si>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</si>
  <si>
    <t>PCM-20251201-00000215</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</si>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</sst>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5" totalsRowShown="0" headerRowDxfId="46" dataDxfId="45" headerRowBorderDxfId="43" tableBorderDxfId="44" totalsRowBorderDxfId="42">
  <autoFilter ref="A1:L2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329.25847893518221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45992.206904861108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45992.206904861108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45992.206904861108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45992.206904861108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45992.206904861108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45992.206904861108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45992.206904861108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45992.206904861108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45992.206904861108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45992.206904861108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45992.206904861108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45992.206904861108</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45992.206904861108</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45992.206904861108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45992.206904861108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45992.206904861108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45992.206904861108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45992.206904861108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45992.206904861108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45992.206904861108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45992.206904861108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45992.206904861108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45992.206904861108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45992.206904861108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45992.206904861108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45992.206904861108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45992.206904861108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45992.206904861108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45992.206904861108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45992.206904861108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45992.206904861108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45992.206904861108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45992.206904861108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45992.206904861108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45992.206904861108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45992.206904861108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45992.206904861108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45992.206904861108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45992.206904861108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45992.206904861108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45992.206904861108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45992.206904861108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45992.206904861108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45992.206904861108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45992.206904861108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45992.206904861108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45992.206904861108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45992.206904861108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45992.206904861108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45992.206904861108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45992.206904861108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45992.206904861108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45992.206904861108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45992.206904861108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45992.206904861108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45992.206904861108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45992.206904861108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45992.206904861108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45992.206904861108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45992.206904861108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45992.206904861108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45992.206904861108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45992.206904861108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45992.206904861108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45992.206904861108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45992.206904861108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45992.206904861108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45992.206904861108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45992.206904861108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45992.206904861108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45992.206904861108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45992.206904861108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45992.206904861108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45992.206904861108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45992.206904861108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45992.206904861108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45992.206904861108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45992.206904861108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45992.206904861108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45992.206904861108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45992.206904861108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45992.206904861108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45992.206904861108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45992.206904861108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45992.206904861108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45992.206904861108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45992.206904861108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45992.206904861108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45992.206904861108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45992.206904861108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45992.206904861108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45992.206904861108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45992.206904861108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45992.206904861108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45992.206904861108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45992.206904861108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45992.206904861108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45992.206904861108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45992.206904861108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45992.206904861108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45992.206904861108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45992.206904861108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45992.206904861108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45992.206904861108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45992.206904861108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45992.206904861108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45992.206904861108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45992.206904861108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45992.206904861108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45992.206904861108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45992.206904861108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45992.206904861108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45992.206904861108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45992.206904861108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45992.206904861108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45992.206904861108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45992.206904861108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45992.206904861108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45992.206904861108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45992.206904861108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45992.206904861108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45992.206904861108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45992.206904861108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45992.206904861108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45992.206904861108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45992.206904861108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45992.206904861108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45992.206904861108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45992.206904861108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45992.206904861108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45992.206904861108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45992.206904861108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45992.206904861108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45992.206904861108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45992.206904861108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45992.206904861108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45992.206904861108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45992.206904861108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45992.206904861108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45992.206904861108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45992.206904861108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45992.206904861108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45992.206904861108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45992.206904861108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45992.206904861108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45992.206904861108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45992.206904861108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45992.206904861108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45992.206904861108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45992.206904861108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45992.206904861108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45992.206904861108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45992.206904861108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45992.206904861108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45992.206904861108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45992.206904861108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45992.206904861108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45992.206904861108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45992.206904861108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45992.206904861108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45992.206904861108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45992.206904861108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45992.206904861108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45992.206904861108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45992.206904861108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45992.206904861108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45992.206904861108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45992.206904861108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45992.206904861108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45992.206904861108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45992.206904861108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45992.206904861108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45992.206904861108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45992.206904861108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45992.206904861108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45992.206904861108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45992.206904861108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45992.206904861108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45992.206904861108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45992.206904861108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45992.206904861108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45992.206904861108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45992.206904861108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45992.206904861108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45992.206904861108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45992.206904861108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45992.206904861108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45992.206904861108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45992.206904861108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45992.206904861108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45992.206904861108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45992.206904861108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45992.206904861108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45992.206904861108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45992.206904861108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45992.206904861108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45992.206904861108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45992.206904861108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45992.206904861108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45992.206904861108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45992.206904861108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45992.206904861108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45992.206904861108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45992.206904861108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45992.206904861108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45992.206904861108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45992.206904861108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45992.206904861108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45992.206904861108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45992.206904861108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45992.206904861108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45992.206904861108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45992.206904861108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45992.206904861108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45992.206904861108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45992.206904861108</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45992.206904861108</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167.20706701389281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7.8194859953728155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45992.206904976854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45992.206904976854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45992.206904976854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45992.206904976854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45992.206904976854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45992.206904976854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45992.206904976854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45992.206904976854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45992.206904976854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45992.206904976854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45992.206904976854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45992.206904976854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45992.206904976854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45992.206904976854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45992.206904976854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45992.206904976854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45992.206904976854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45992.206904976854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45992.206904976854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45992.206904976854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45992.206904976854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45992.206904976854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45992.206904976854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45992.206904976854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45992.206904976854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45992.206904976854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45992.206904976854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45992.206904976854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45992.206904976854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45992.206904976854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45992.206904976854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45992.206904976854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45992.206904976854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45992.206904976854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45992.206904976854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45992.206904976854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45992.206904976854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45992.206904976854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45992.206904976854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45992.206904976854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45992.206904976854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45992.206904976854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45992.206904976854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45992.206904976854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45992.206904976854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45992.206904976854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45992.206904976854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45992.206904976854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45992.206904976854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45992.206904976854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45992.206904976854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45992.206904976854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45992.206904976854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45992.206904976854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45992.206904976854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45992.206904976854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45992.206904976854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45992.206904976854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45992.206904976854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45992.206904976854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45992.206904976854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45992.206904976854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45992.206904976854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45992.206904976854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45992.206904976854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45992.206904976854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45992.206904976854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45992.206904976854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45992.206904976854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45992.206904976854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45992.206904976854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45992.206904976854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45992.206904976854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45992.206904976854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45992.206904976854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45992.206904976854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45992.206904976854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45992.206904976854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45992.206904976854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45992.206904976854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45992.206904976854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45992.206904976854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45992.206904976854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45992.206904976854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45992.206904976854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45992.206904976854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45992.206904976854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45992.206904976854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45992.206904976854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45992.206904976854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45992.206904976854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45992.206904976854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45992.206904976854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45992.206904976854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45992.206904976854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45992.206904976854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45992.206904976854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45992.206904976854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45992.206904976854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45992.206904976854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45992.206904976854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45992.206904976854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45992.206904976854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45992.206904976854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45992.206904976854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45992.206904976854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45992.206904976854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45992.206904976854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45992.206904976854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45992.206904976854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45992.206904976854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45992.206904976854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45992.206904976854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45992.206904976854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45992.206904976854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45992.206904976854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45992.206904976854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45992.206904976854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45992.206904976854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45992.206904976854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45992.206904976854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45992.206904976854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45992.206904976854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45992.206904976854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45992.206904976854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45992.206904976854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45992.206904976854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45992.206904976854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45992.206904976854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45992.206904976854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45992.206904976854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45992.206904976854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45992.206904976854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45992.206904976854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45992.206904976854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45992.206904976854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45992.206904976854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45992.206904976854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45992.206904976854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45992.206904976854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45992.206904976854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45992.206904976854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45992.206904976854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45992.206904976854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45992.206904976854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45992.206904976854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45992.206904976854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45992.206904976854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45992.206904976854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45992.206904976854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45992.206904976854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45992.206904976854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45992.206904976854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45992.206904976854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45992.206904976854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45992.206904976854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45992.206904976854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45992.206904976854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45992.206904976854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45992.206904976854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45992.206904976854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45992.206904976854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45992.206904976854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45992.206904976854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45992.206904976854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45992.206904976854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45992.206904976854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45992.206904976854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45992.206904976854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45992.206904976854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45992.206904976854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45992.206904976854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45992.206904976854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45992.206904976854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45992.206904976854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45992.206904976854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45992.206904976854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45992.206904976854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45992.206904976854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45992.206904976854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45992.206904976854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45992.206904976854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45992.206904976854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45992.206904976854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45992.206904976854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45992.206904976854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45992.206904976854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45992.206904976854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45992.206904976854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45992.206904976854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45992.206904976854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45992.206904976854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45992.206904976854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45992.206904976854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45992.206904976854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45992.206904976854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45992.206904976854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45992.206904976854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45992.206904976854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45992.206904976854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45992.206904976854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45992.206904976854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45992.206904976854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45992.206904976854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45992.206904976854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45992.206904976854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45992.206904976854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45992.206904976854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45992.206904976854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45992.206904976854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45992.206904976854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45992.206904976854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45992.206904976854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45992.206904976854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45992.206904976854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45992.206904976854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45992.206904976854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45992.206904976854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45992.206904976854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45992.206904976854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45992.206904976854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45992.206904976854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45992.206904976854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45992.206904976854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45992.206904976854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45992.206904976854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45992.206904976854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45992.206904976854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45992.206904976854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45992.206904976854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45992.206904976854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45992.206904976854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45992.206904976854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45992.206904976854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45992.206904976854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45992.206904976854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45992.206904976854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45992.206904976854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45992.206904976854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45992.206904976854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45992.206904976854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45992.206904976854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45992.206904976854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45992.206904976854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45992.206904976854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45992.206904976854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45992.206904976854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45992.206904976854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45992.206904976854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45992.206904976854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45992.206904976854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45992.206904976854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45992.206904976854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45992.206904976854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45992.206904976854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45992.206904976854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45992.206904976854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45992.206904976854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45992.206904976854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45992.206904976854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45992.206904976854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45992.206904976854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45992.206904976854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45992.206904976854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45992.206904976854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45992.206904976854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45992.206904976854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45992.206904976854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45992.206904976854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45992.206904976854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45992.206904976854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45992.206904976854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45992.206904976854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45992.206904976854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45992.206904976854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45992.206904976854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45992.206904976854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45992.206904976854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45992.206904976854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45992.206904976854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45992.206904976854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45992.206904976854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45992.206904976854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45992.206904976854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45992.206904976854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45992.206904976854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45992.206904976854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45992.206904976854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45992.206904976854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45992.206904976854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45992.206904976854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45992.206904976854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45992.206904976854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45992.206904976854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45992.206904976854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45992.206904976854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45992.206904976854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45992.206904976854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45992.206904976854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45992.206904976854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45992.206904976854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45992.206904976854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45992.206904976854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45992.206904976854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45992.206904976854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45992.206904976854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45992.206904976854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45992.206904976854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45992.206904976854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45992.206904976854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45992.206904976854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45992.206904976854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45992.206904976854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45992.206904976854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45992.206904976854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45992.206904976854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45992.206904976854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45992.206904976854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45992.206904976854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45992.206904976854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45992.206904976854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45992.206904976854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45992.206904976854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45992.206904976854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45992.206904976854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45992.206904976854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45992.206904976854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45992.206904976854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45992.206904976854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45992.206904976854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45992.206904976854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45992.206904976854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45992.206904976854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45992.206904976854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45992.206904976854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45992.206904976854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45992.206904976854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45992.206904976854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45992.206904976854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45992.206904976854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45992.206904976854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45992.206904976854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45992.206904976854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45992.206904976854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45992.206904976854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45992.206904976854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45992.206904976854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45992.206904976854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45992.206904976854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45992.206904976854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45992.206904976854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45992.206904976854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45992.206904976854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45992.206904976854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45992.206904976854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45992.206904976854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45992.206904976854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45992.206904976854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45992.206904976854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45992.206904976854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45992.206904976854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45992.206904976854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45992.206904976854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45992.206904976854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45992.206904976854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45992.206904976854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45992.206904976854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45992.206904976854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45992.206904976854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45992.206904976854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45992.206904976854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45992.206904976854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45992.206904976854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45992.206904976854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45992.206904976854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45992.206904976854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45992.206904976854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45992.206904976854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45992.206904976854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45992.206904976854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45992.206904976854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45992.206904976854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45992.206904976854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45992.206904976854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45992.206904976854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45992.206904976854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45992.206904976854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45992.206904976854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45992.206904976854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45992.206904976854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45992.206904976854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45992.206904976854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45992.206904976854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45992.206904976854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45992.206904976854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45992.206904976854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45992.206904976854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45992.206904976854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45992.206904976854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45992.206904976854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45992.206904976854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45992.206904976854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45992.206904976854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45992.206904976854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45992.206904976854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45992.206904976854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45992.206904976854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45992.206904976854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45992.206904976854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45992.206904976854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45992.206904976854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45992.206904976854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45992.206904976854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45992.206904976854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45992.206904976854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45992.206904976854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45992.206904976854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45992.206904976854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45992.206904976854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45992.206904976854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45992.206904976854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45992.206904976854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45992.206904976854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45992.206904976854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45992.206904976854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45992.206904976854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45992.206904976854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45992.206904976854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45992.206904976854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45992.206904976854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45992.206904976854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45992.206904976854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45992.206904976854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45992.206904976854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45992.206904976854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45992.206904976854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45992.206904976854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45992.206904976854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45992.206904976854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45992.206904976854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45992.206904976854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45992.206904976854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45992.206904976854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45992.206904976854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45992.206904976854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45992.206904976854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45992.206904976854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45992.206904976854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45992.206904976854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45992.206904976854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45992.206904976854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45992.206904976854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45992.206904976854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45992.206904976854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45992.206904976854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45992.206904976854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45992.206904976854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45992.206904976854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45992.206904976854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45992.206904976854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45992.206904976854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45992.206904976854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45992.206904976854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45992.206904976854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45992.206904976854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45992.206904976854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45992.206904976854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45992.206904976854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45992.206904976854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45992.206904976854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45992.206904976854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45992.206904976854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45992.206904976854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45992.206904976854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45992.206904976854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45992.206904976854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45992.206904976854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45992.206904976854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45992.206904976854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45992.206904976854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45992.206904976854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45992.206904976854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45992.206904976854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45992.206904976854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45992.206904976854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45992.206904976854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45992.206904976854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45992.206904976854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45992.206904976854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45992.206904976854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45992.206904976854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45992.206904976854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45992.206904976854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45992.206904976854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45992.206904976854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45992.206904976854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45992.206904976854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45992.206904976854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45992.206904976854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45992.206904976854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45992.206904976854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45992.206904976854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45992.206904976854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45992.206904976854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45992.206904976854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45992.206904976854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45992.206904976854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45992.206904976854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45992.206904976854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45992.206904976854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45992.206904976854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45992.206904976854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45992.206904976854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45992.206904976854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45992.206904976854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45992.206904976854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45992.206904976854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45992.206904976854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45992.206904976854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45992.206904976854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45992.206904976854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45992.206904976854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45992.206904976854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45992.206904976854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45992.206904976854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45992.206904976854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45992.206904976854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45992.206904976854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45992.206904976854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45992.206904976854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45992.206904976854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45992.206904976854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45992.206904976854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45992.206904976854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45992.206904976854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45992.206904976854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45992.206904976854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45992.206904976854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45992.206904976854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45992.206904976854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45992.206904976854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45992.206904976854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45992.206904976854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45992.206904976854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45992.206904976854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45992.206904976854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45992.206904976854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45992.206904976854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45992.206904976854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45992.206904976854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45992.206904976854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45992.206904976854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45992.206904976854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45992.206904976854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45992.206904976854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45992.206904976854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45992.206904976854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45992.206904976854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45992.206904976854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45992.206904976854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45992.206904976854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45992.206904976854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45992.206904976854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45992.206904976854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45992.206904976854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45992.206904976854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45992.206904976854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45992.206904976854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45992.206904976854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45992.206904976854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45992.206904976854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45992.206904976854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45992.206904976854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45992.206904976854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45992.206904976854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45992.206904976854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45992.206904976854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45992.206904976854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45992.206904976854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45992.206904976854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45992.206904976854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45992.206904976854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45992.206904976854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45992.206904976854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45992.206904976854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45992.206904976854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45992.206904976854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45992.206904976854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45992.206904976854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45992.206904976854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45992.206904976854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45992.206904976854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45992.206904976854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45992.206904976854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45992.206904976854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45992.206904976854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45992.206904976854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45992.206904976854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45992.206904976854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45992.206904976854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45992.206904976854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45992.206904976854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45992.206904976854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45992.206904976854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45992.206904976854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45992.206904976854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45992.206904976854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45992.206904976854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45992.206904976854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45992.206904976854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45992.206904976854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45992.206904976854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45992.206904976854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45992.206904976854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45992.206904976854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45992.206904976854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45992.206904976854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45992.206904976854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45992.206904976854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45992.206904976854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45992.206904976854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45992.206904976854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45992.206904976854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45992.206904976854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45992.206904976854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45992.206904976854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45992.206904976854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45992.206904976854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45992.206904976854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45992.206904976854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45992.206904976854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45992.206904976854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45992.206904976854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45992.206904976854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45992.206904976854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45992.206904976854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45992.206904976854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45992.206904976854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45992.206904976854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45992.206904976854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45992.206904976854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45992.206904976854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45992.206904976854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45992.206904976854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45992.206904976854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45992.206904976854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45992.206904976854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45992.206904976854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45992.206904976854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45992.206904976854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45992.206904976854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45992.206904976854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45992.206904976854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45992.206904976854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45992.206904976854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45992.206904976854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45992.206904976854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45992.206904976854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45992.206904976854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45992.206904976854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45992.206904976854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45992.206904976854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45992.206904976854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45992.206904976854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45992.206904976854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45992.206904976854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45992.206904976854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45992.206904976854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45992.206904976854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45992.206904976854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45992.206904976854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45992.206904976854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45992.206904976854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45992.206904976854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45992.206904976854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45992.206904976854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45992.206904976854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45992.206904976854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45992.206904976854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45992.206904976854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45992.206904976854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45992.206904976854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45992.206904976854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45992.206904976854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45992.206904976854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45992.206904976854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45992.206904976854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45992.206904976854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45992.206904976854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45992.206904976854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45992.206904976854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45992.206904976854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45992.206904976854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45992.206904976854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45992.206904976854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45992.206904976854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45992.206904976854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45992.206904976854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45992.206904976854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45992.206904976854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45992.206904976854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45992.206904976854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45992.206904976854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45992.206904976854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45992.206904976854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45992.206904976854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45992.206904976854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45992.206904976854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45992.206904976854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45992.206904976854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45992.206904976854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45992.206904976854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45992.206904976854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45992.206904976854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45992.206904976854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45992.206904976854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45992.206904976854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45992.206904976854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45992.206904976854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45992.206904976854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45992.206904976854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45992.206904976854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45992.206904976854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45992.206904976854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45992.206904976854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45992.206904976854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45992.206904976854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45992.206904976854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45992.206904976854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45992.206904976854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45992.206904976854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45992.206904976854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45992.206904976854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45992.206904976854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45992.206904976854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45992.206904976854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45992.206904976854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45992.206904976854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45992.206904976854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45992.206904976854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45992.206904976854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45992.206904976854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45992.206904976854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45992.206904976854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45992.206904976854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45992.206904976854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45992.206904976854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45992.206904976854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45992.206904976854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45992.206904976854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45992.206904976854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45992.206904976854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45992.206904976854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45992.206904976854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45992.206904976854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45992.206904976854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45992.206904976854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45992.206904976854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45992.206904976854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45992.206904976854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45992.206904976854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45992.206904976854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45992.206904976854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45992.206904976854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45992.206904976854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45992.206904976854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45992.206904976854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45992.206904976854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45992.206904976854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45992.206904976854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45992.206904976854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45992.206904976854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45992.206904976854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45992.206904976854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45992.206904976854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45992.206904976854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45992.206904976854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45992.206904976854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45992.206904976854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45992.206904976854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45992.206904976854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45992.206904976854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45992.206904976854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45992.206904976854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45992.206904976854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45992.206904976854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45992.206904976854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45992.206904976854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45992.206904976854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45992.206904976854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45992.206904976854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45992.206904976854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45992.206904976854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45992.206904976854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45992.206904976854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45992.206904976854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45992.206904976854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45992.206904976854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45992.206904976854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45992.206904976854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45992.206904976854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45992.206904976854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45992.206904976854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45992.206904976854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45992.206904976854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45992.206904976854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45992.206904976854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45992.206904976854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45992.206904976854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45992.206904976854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45992.206904976854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45992.206904976854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45992.206904976854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45992.206904976854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45992.206904976854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45992.206904976854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45992.206904976854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45992.206904976854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45992.206904976854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45992.206904976854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45992.206904976854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45992.206904976854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45992.206904976854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45992.206904976854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45992.206904976854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45992.206904976854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45992.206904976854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45992.206904976854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45992.206904976854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45992.206904976854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45992.206904976854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45992.206904976854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45992.206904976854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45992.206904976854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45992.206904976854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45992.206904976854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45992.206904976854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45992.206904976854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45992.206904976854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45992.206904976854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45992.206904976854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45992.206904976854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45992.206904976854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45992.206904976854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45992.206904976854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45992.206904976854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45992.206904976854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45992.206904976854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45992.206904976854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45992.206904976854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45992.206904976854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45992.206904976854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45992.206904976854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45992.206904976854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45992.206904976854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45992.206904976854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45992.206904976854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45992.206904976854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45992.206904976854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45992.206904976854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45992.206904976854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45992.206904976854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45992.206904976854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45992.206904976854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45992.206904976854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45992.206904976854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45992.206904976854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45992.206904976854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45992.206904976854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45992.206904976854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45992.206904976854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45992.206904976854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45992.206904976854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45992.206904976854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45992.206904976854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45992.206904976854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45992.206904976854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45992.206904976854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45992.206904976854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45992.206904976854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45992.206904976854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45992.206904976854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45992.206904976854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45992.206904976854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45992.206904976854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45992.206904976854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45992.206904976854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45992.206904976854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45992.206904976854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45992.206904976854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45992.206904976854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45992.206904976854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45992.206904976854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45992.206904976854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45992.206904976854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45992.206904976854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45992.206904976854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45992.206904976854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45992.206904976854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45992.206904976854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45992.206904976854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45992.206904976854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45992.206904976854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45992.206904976854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45992.206904976854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45992.206904976854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45992.206904976854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45992.206904976854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45992.206904976854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45992.206904976854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45992.206904976854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45992.206904976854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45992.206904976854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45992.206904976854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45992.206904976854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45992.206904976854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45992.206904976854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45992.206904976854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45992.206904976854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45992.206904976854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45992.206904976854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45992.206904976854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45992.206904976854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45992.206904976854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45992.206904976854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45992.206904976854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45992.206904976854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45992.206904976854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45992.206904976854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45992.206904976854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45992.206904976854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45992.206904976854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45992.206904976854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45992.206904976854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45992.206904976854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45992.206904976854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45992.206904976854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45992.206904976854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45992.206904976854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45992.206904976854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45992.206904976854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45992.206904976854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45992.206904976854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45992.206904976854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45992.206904976854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45992.206904976854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45992.206904976854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45992.206904976854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45992.206904976854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45992.206904976854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45992.206904976854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45992.206904976854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45992.206904976854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45992.206904976854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45992.206904976854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45992.206904976854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45992.206904976854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45992.206904976854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45992.206904976854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45992.206904976854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45992.206904976854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45992.206904976854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45992.206904976854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45992.206904976854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45992.206904976854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45992.206904976854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45992.206904976854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45992.206904976854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45992.206904976854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45992.206904976854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45992.206904976854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45992.206904976854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45992.206904976854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45992.206904976854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45992.206904976854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45992.206904976854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45992.206904976854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45992.206904976854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45992.206904976854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45992.206904976854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45992.206904976854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45992.206904976854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45992.206904976854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45992.206904976854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45992.206904976854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45992.206904976854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45992.206904976854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45992.206904976854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45992.206904976854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45992.206904976854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45992.206904976854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45992.206904976854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45992.206904976854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45992.206904976854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45992.206904976854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45992.206904976854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45992.206904976854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45992.206904976854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45992.206904976854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45992.206904976854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45992.206904976854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5"/>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288.72618738425808</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36438</v>
      </c>
      <c r="E3" s="91" t="s">
        <v>39106</v>
      </c>
      <c r="F3" s="92">
        <v>45992.156944444447</v>
      </c>
      <c r="G3" s="93">
        <f t="shared" ref="G3:G27" ca="1" si="0">IFERROR(NOW()-F3,"")</f>
        <v>4.9960416661633644E-2</v>
      </c>
      <c r="H3" s="92">
        <v>45992.15179398148</v>
      </c>
      <c r="I3" s="110" t="str">
        <f>IFERROR(VLOOKUP(D3,DB!A:F,6,0),"")</f>
        <v>Generator-SG</v>
      </c>
      <c r="J3" s="110" t="str">
        <f>IFERROR(VLOOKUP(D3,DB!A:G,7,0),"")</f>
        <v>No BB Shifted</v>
      </c>
      <c r="K3" s="94" t="s">
        <v>39195</v>
      </c>
      <c r="L3" s="88" t="str">
        <f>IFERROR(VLOOKUP(D3,DB!A:I,9,0),"")</f>
        <v>Latis</v>
      </c>
    </row>
    <row r="4" spans="1:16" ht="15" customHeight="1">
      <c r="A4" s="110"/>
      <c r="B4" s="110" t="str">
        <f>IFERROR(VLOOKUP(D4,DB!A:K,11,0),"")</f>
        <v/>
      </c>
      <c r="C4" s="90"/>
      <c r="D4" s="88"/>
      <c r="E4" s="91"/>
      <c r="F4" s="92"/>
      <c r="G4" s="93">
        <f t="shared" ca="1" si="0"/>
        <v>45992.206904861108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45992.206904861108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45992.206904861108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45992.206904976854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45992.206904976854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45992.206904976854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45992.206904976854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45992.206904976854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45992.206904976854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45992.206904976854</v>
      </c>
      <c r="H13" s="92"/>
      <c r="I13" s="110" t="str">
        <f>IFERROR(VLOOKUP(D13,DB!A:F,6,0),"")</f>
        <v/>
      </c>
      <c r="J13" s="110" t="str">
        <f>IFERROR(VLOOKUP(D13,DB!A:G,7,0),"")</f>
        <v/>
      </c>
      <c r="K13" s="94"/>
      <c r="L13" s="88" t="str">
        <f>IFERROR(VLOOKUP(D13,DB!A:I,9,0),"")</f>
        <v/>
      </c>
    </row>
    <row r="14" spans="1:16" ht="15" customHeight="1">
      <c r="A14" s="110"/>
      <c r="B14" s="110" t="str">
        <f>IFERROR(VLOOKUP(D15,DB!A:K,11,0),"")</f>
        <v/>
      </c>
      <c r="C14" s="90"/>
      <c r="D14" s="88"/>
      <c r="E14" s="91"/>
      <c r="F14" s="92"/>
      <c r="G14" s="93">
        <f t="shared" ca="1" si="0"/>
        <v>45992.206904976854</v>
      </c>
      <c r="H14" s="92"/>
      <c r="I14" s="110" t="str">
        <f>IFERROR(VLOOKUP(D15,DB!A:F,6,0),"")</f>
        <v/>
      </c>
      <c r="J14" s="110" t="str">
        <f>IFERROR(VLOOKUP(D15,DB!A:G,7,0),"")</f>
        <v/>
      </c>
      <c r="K14" s="94"/>
      <c r="L14" s="88" t="str">
        <f>IFERROR(VLOOKUP(D15,DB!A:I,9,0),"")</f>
        <v/>
      </c>
    </row>
    <row r="15" spans="1:16" ht="15" customHeight="1">
      <c r="A15" s="110"/>
      <c r="B15" s="110" t="str">
        <f>IFERROR(VLOOKUP(#REF!,DB!A:K,11,0),"")</f>
        <v/>
      </c>
      <c r="C15" s="90"/>
      <c r="D15" s="88"/>
      <c r="E15" s="91"/>
      <c r="F15" s="92"/>
      <c r="G15" s="93">
        <f t="shared" ca="1" si="0"/>
        <v>45992.206904976854</v>
      </c>
      <c r="H15" s="92"/>
      <c r="I15" s="110" t="str">
        <f>IFERROR(VLOOKUP(#REF!,DB!A:F,6,0),"")</f>
        <v/>
      </c>
      <c r="J15" s="110" t="str">
        <f>IFERROR(VLOOKUP(#REF!,DB!A:G,7,0),"")</f>
        <v/>
      </c>
      <c r="K15" s="94"/>
      <c r="L15" s="88" t="str">
        <f>IFERROR(VLOOKUP(#REF!,DB!A:I,9,0),"")</f>
        <v/>
      </c>
    </row>
    <row r="16" spans="1:16" ht="15" customHeight="1">
      <c r="A16" s="110"/>
      <c r="B16" s="110" t="str">
        <f>IFERROR(VLOOKUP(D16,DB!A:K,11,0),"")</f>
        <v/>
      </c>
      <c r="C16" s="90"/>
      <c r="D16" s="88"/>
      <c r="E16" s="91"/>
      <c r="F16" s="92"/>
      <c r="G16" s="93">
        <f t="shared" ca="1" si="0"/>
        <v>45992.206904976854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45992.206904976854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45992.206904976854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45992.206904976854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45992.206904976854</v>
      </c>
      <c r="H20" s="92"/>
      <c r="I20" s="110" t="str">
        <f>IFERROR(VLOOKUP(D20,DB!A:F,6,0),"")</f>
        <v/>
      </c>
      <c r="J20" s="110" t="str">
        <f>IFERROR(VLOOKUP(D20,DB!A:G,7,0),"")</f>
        <v/>
      </c>
      <c r="K20" s="94"/>
      <c r="L20" s="88" t="str">
        <f>IFERROR(VLOOKUP(D20,DB!A:I,9,0),"")</f>
        <v/>
      </c>
    </row>
    <row r="21" spans="1:12" ht="15" customHeight="1">
      <c r="A21" s="110"/>
      <c r="B21" s="110" t="str">
        <f>IFERROR(VLOOKUP(D22,DB!A:K,11,0),"")</f>
        <v/>
      </c>
      <c r="C21" s="90"/>
      <c r="D21" s="150"/>
      <c r="E21" s="91"/>
      <c r="F21" s="92"/>
      <c r="G21" s="93">
        <f t="shared" ca="1" si="0"/>
        <v>45992.206904976854</v>
      </c>
      <c r="H21" s="92"/>
      <c r="I21" s="110" t="str">
        <f>IFERROR(VLOOKUP(D22,DB!A:F,6,0),"")</f>
        <v/>
      </c>
      <c r="J21" s="110" t="str">
        <f>IFERROR(VLOOKUP(D22,DB!A:G,7,0),"")</f>
        <v/>
      </c>
      <c r="K21" s="94"/>
      <c r="L21" s="88" t="str">
        <f>IFERROR(VLOOKUP(D22,DB!A:I,9,0),"")</f>
        <v/>
      </c>
    </row>
    <row r="22" spans="1:12" ht="15" customHeight="1">
      <c r="A22" s="110"/>
      <c r="B22" s="110" t="str">
        <f>IFERROR(VLOOKUP(#REF!,DB!A:K,11,0),"")</f>
        <v/>
      </c>
      <c r="C22" s="90"/>
      <c r="D22" s="88"/>
      <c r="E22" s="91"/>
      <c r="F22" s="92"/>
      <c r="G22" s="93">
        <f t="shared" ca="1" si="0"/>
        <v>45992.206904976854</v>
      </c>
      <c r="H22" s="92"/>
      <c r="I22" s="110" t="str">
        <f>IFERROR(VLOOKUP(#REF!,DB!A:F,6,0),"")</f>
        <v/>
      </c>
      <c r="J22" s="110" t="str">
        <f>IFERROR(VLOOKUP(#REF!,DB!A:G,7,0),"")</f>
        <v/>
      </c>
      <c r="K22" s="94"/>
      <c r="L22" s="88" t="str">
        <f>IFERROR(VLOOKUP(#REF!,DB!A:I,9,0),"")</f>
        <v/>
      </c>
    </row>
    <row r="23" spans="1:12" ht="15" customHeight="1">
      <c r="A23" s="110"/>
      <c r="B23" s="110" t="str">
        <f>IFERROR(VLOOKUP(D23,DB!A:K,11,0),"")</f>
        <v/>
      </c>
      <c r="C23" s="90"/>
      <c r="D23" s="88"/>
      <c r="E23" s="91"/>
      <c r="F23" s="92"/>
      <c r="G23" s="93">
        <f t="shared" ca="1" si="0"/>
        <v>45992.206904976854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45992.206904976854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45992.206904976854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45992.206904976854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45992.206904976854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45992.206904976854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45992.206904976854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45992.206904976854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45992.206904976854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45992.206904976854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45992.206904976854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45992.206904976854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45992.206904976854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45992.206904976854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45992.206904976854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45992.206904976854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45992.206904976854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45992.206904976854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45992.206904976854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45992.206904976854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45992.206904976854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45992.206904976854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45992.206904976854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45992.206904976854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45992.206904976854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45992.206904976854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45992.206904976854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45992.206904976854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45992.206904976854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45992.206904976854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45992.206904976854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45992.206904976854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45992.206904976854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45992.206904976854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45992.206904976854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45992.206904976854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45992.206904976854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45992.206904976854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45992.206904976854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45992.206904976854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45992.206904976854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45992.206904976854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45992.206904976854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45992.206904976854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45992.206904976854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45992.206904976854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45992.206904976854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45992.206904976854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45992.206904976854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45992.206904976854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45992.206904976854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45992.206904976854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45992.206904976854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45992.206904976854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45992.206904976854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45992.206904976854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45992.206904976854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45992.206904976854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45992.206904976854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45992.206904976854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45992.206904976854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45992.206904976854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45992.206904976854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45992.206904976854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45992.206904976854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45992.206904976854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45992.206904976854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45992.206904976854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45992.206904976854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45992.206904976854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45992.206904976854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45992.206904976854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45992.206904976854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45992.206904976854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45992.206904976854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45992.206904976854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45992.206904976854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45992.206904976854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45992.206904976854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45992.206904976854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45992.206904976854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45992.206904976854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45992.206904976854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45992.206904976854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45992.206904976854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45992.206904976854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45992.206904976854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45992.206904976854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45992.206904976854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45992.206904976854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45992.206904976854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45992.206904976854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45992.206904976854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45992.206904976854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45992.206904976854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45992.206904976854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45992.206904976854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45992.206904976854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45992.206904976854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45992.206904976854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45992.206904976854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45992.206904976854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45992.206904976854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45992.206904976854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45992.206904976854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45992.206904976854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45992.206904976854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45992.206904976854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45992.206904976854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45992.206904976854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45992.206904976854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45992.206904976854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45992.206904976854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45992.206904976854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45992.206904976854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45992.206904976854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45992.206904976854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45992.206904976854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45992.206904976854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45992.206904976854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45992.206904976854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45992.206904976854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45992.206904976854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45992.206904976854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45992.206904976854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45992.206904976854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45992.206904976854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45992.206904976854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45992.206904976854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45992.206904976854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45992.206904976854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45992.206904976854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45992.206904976854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19" ca="1" si="3">IFERROR(NOW()-F156,"")</f>
        <v>45992.206904976854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45992.206904976854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45992.206904976854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45992.206904976854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45992.206904976854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45992.206904976854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45992.206904976854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45992.206904976854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45992.206904976854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45992.206904976854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45992.206904976854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45992.206904976854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45992.206904976854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45992.206904976854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45992.206904976854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45992.206904976854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45992.206904976854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45992.206904976854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45992.206904976854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45992.206904976854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45992.206904976854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45992.206904976854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45992.206904976854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45992.206904976854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45992.206904976854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45992.206904976854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45992.206904976854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45992.206904976854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45992.206904976854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45992.206904976854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45992.206904976854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45992.206904976854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45992.206904976854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45992.206904976854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45992.206904976854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45992.206904976854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45992.206904976854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45992.206904976854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45992.206904976854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45992.206904976854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45992.206904976854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45992.206904976854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45992.206904976854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45992.206904976854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45992.206904976854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45992.206904976854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45992.206904976854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45992.206904976854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45992.206904976854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45992.206904976854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45992.206904976854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45992.206904976854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45992.206904976854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45992.206904976854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45992.206904976854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45992.206904976854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45992.206904976854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45992.206904976854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45992.206904976854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45992.206904976854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45992.206904976854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45992.206904976854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45992.206904976854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45992.206904976854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ref="G220:G265" ca="1" si="4">IFERROR(NOW()-F220,"")</f>
        <v>45992.206904976854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45992.206904976854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45992.206904976854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45992.206904976854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45992.206904976854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45992.206904976854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45992.206904976854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45992.206904976854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45992.206904976854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45992.206904976854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45992.206904976854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45992.206904976854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45992.206904976854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45992.206904976854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45992.206904976854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45992.206904976854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45992.206904976854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45992.206904976854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45992.206904976854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45992.206904976854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45992.206904976854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45992.206904976854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45992.206904976854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45992.206904976854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45992.206904976854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45992.206904976854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45992.206904976854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45992.206904976854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45992.206904976854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45992.206904976854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45992.206904976854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45992.206904976854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45992.206904976854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45992.206904976854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45992.206904976854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45992.206904976854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45992.206904976854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45992.206904976854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45992.206904976854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45992.206904976854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45992.206904976854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45992.206904976854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45992.206904976854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45992.206904976854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45992.206904976854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45992.206904976854</v>
      </c>
      <c r="H265" s="92"/>
      <c r="I265" s="110" t="str">
        <f>IFERROR(VLOOKUP(D265,DB!A:F,6,0),"")</f>
        <v/>
      </c>
      <c r="J265" s="110" t="str">
        <f>IFERROR(VLOOKUP(D265,DB!A:G,7,0),"")</f>
        <v/>
      </c>
      <c r="K265" s="94"/>
      <c r="L265" s="88" t="str">
        <f>IFERROR(VLOOKUP(D265,DB!A:I,9,0),"")</f>
        <v/>
      </c>
    </row>
  </sheetData>
  <dataValidations count="2">
    <dataValidation allowBlank="1" showInputMessage="1" showErrorMessage="1" sqref="E1" xr:uid="{A4F81451-56CC-4543-9497-104C4E44EE4B}"/>
    <dataValidation type="list" allowBlank="1" showInputMessage="1" showErrorMessage="1" sqref="E2:E2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100.37484479166596</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66.018027662037639</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43.545793865741871</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10.833606249994773</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1</v>
      </c>
      <c r="D6" s="37" t="s">
        <v>36123</v>
      </c>
      <c r="E6" s="37" t="s">
        <v>39106</v>
      </c>
      <c r="F6" s="38">
        <v>45992.123136574075</v>
      </c>
      <c r="G6" s="135">
        <f ca="1">IFERROR(NOW()-F6,"")</f>
        <v>8.3768287033308297E-2</v>
      </c>
      <c r="H6" s="38">
        <v>45992.1175</v>
      </c>
      <c r="I6" s="37" t="str">
        <f>IFERROR(VLOOKUP(D6,DB!A:F,6,0),"")</f>
        <v>Generator-SG</v>
      </c>
      <c r="J6" s="37" t="str">
        <f>IFERROR(VLOOKUP(D6,DB!A:G,7,0),"")</f>
        <v>Vandalized</v>
      </c>
      <c r="K6" s="103" t="s">
        <v>39205</v>
      </c>
      <c r="L6" s="37" t="str">
        <f>IFERROR(VLOOKUP(D6,DB!A:I,9,0),"")</f>
        <v>Latis</v>
      </c>
    </row>
    <row r="7" spans="1:13">
      <c r="A7" s="37"/>
      <c r="B7" s="37" t="str">
        <f>IFERROR(VLOOKUP(D7,DB!A:K,11,0),"")</f>
        <v/>
      </c>
      <c r="C7" s="37"/>
      <c r="D7" s="37"/>
      <c r="E7" s="37"/>
      <c r="F7" s="38"/>
      <c r="G7" s="135">
        <f ca="1">IFERROR(NOW()-F7,"")</f>
        <v>45992.206904861108</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45992.206904861108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45992.206904861108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45992.206904861108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45992.206904861108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45992.206904861108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45992.206904861108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45992.206904861108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45992.206904861108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45992.206904861108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45992.206904861108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45992.206904861108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45992.206904861108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45992.206904861108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45992.206904861108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45992.206904861108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45992.206904861108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45992.206904861108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45992.206904861108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45992.206904861108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45992.206904861108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45992.206904861108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45992.206904861108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45992.206904861108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45992.206904861108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45992.206904861108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45992.206904861108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45992.206904861108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45992.206904861108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45992.206904861108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45992.206904861108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45992.206904861108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45992.206904861108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45992.206904861108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45992.206904861108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45992.206904861108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45992.206904861108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45992.206904861108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45992.206904861108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45992.206904861108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45992.206904861108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45992.206904861108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45992.206904861108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45992.206904861108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45992.206904861108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45992.206904861108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45992.206904861108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45992.206904861108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45992.206904861108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45992.206904861108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45992.206904861108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45992.206904861108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45992.206904861108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45992.206904861108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45992.206904861108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45992.206904861108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45992.206904861108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45992.206904861108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45992.206904861108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45992.206904861108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45992.206904861108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45992.206904861108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45992.206904861108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45992.206904861108</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45992.206904861108</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29562</v>
      </c>
      <c r="E2" s="106" t="s">
        <v>39106</v>
      </c>
      <c r="F2" s="121">
        <v>45992.180023148147</v>
      </c>
      <c r="G2" s="72">
        <f ca="1">IFERROR(NOW()-F2,"-")</f>
        <v>2.6881712961767334E-2</v>
      </c>
      <c r="H2" s="121">
        <v>45992.158912037034</v>
      </c>
      <c r="I2" s="119" t="str">
        <f>IFERROR(VLOOKUP(D2,DB!A:F,6,0),"")</f>
        <v>SCECO</v>
      </c>
      <c r="J2" s="119" t="str">
        <f>IFERROR(VLOOKUP(D2,DB!A:G,7,0),"")</f>
        <v>Dead</v>
      </c>
      <c r="K2" s="122" t="s">
        <v>39207</v>
      </c>
      <c r="L2" s="137" t="str">
        <f>IFERROR(VLOOKUP(D2,DB!A:I,9,0),"")</f>
        <v>Latis</v>
      </c>
    </row>
    <row r="3" spans="1:16382" ht="31.5" customHeight="1">
      <c r="A3" s="118"/>
      <c r="B3" s="119" t="str">
        <f>IFERROR(VLOOKUP(D3,DB!A:K,11,0),"")</f>
        <v/>
      </c>
      <c r="C3" s="120"/>
      <c r="D3" s="119"/>
      <c r="E3" s="106"/>
      <c r="F3" s="121"/>
      <c r="G3" s="72">
        <f ca="1">IFERROR(NOW()-F3,"-")</f>
        <v>45992.206904861108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45992.206904861108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45992.206904861108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45992.206904861108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45992.206904861108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45992.206904861108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45992.206904861108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45992.206904861108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45992.206904861108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45992.206904861108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45992.206904861108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45992.206904861108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45992.206904861108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45992.206904861108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45992.206904861108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45992.206904861108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45992.206904861108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45992.206904861108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45992.206904861108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45992.206904861108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45992.206904861108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45992.206904861108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45992.206904861108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45992.206904861108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45992.206904861108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45992.206904861108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45992.206904861108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45992.206904861108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45992.206904861108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45992.206904861108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45992.206904861108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45992.206904861108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45992.206904861108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45992.206904861108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45992.206904861108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45992.206904861108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45992.206904861108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45992.206904861108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45992.206904861108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45992.206904861108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45992.206904861108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45992.206904861108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45992.206904861108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45992.206904861108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45992.206904861108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45992.206904861108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45992.206904861108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45992.206904861108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45992.206904861108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45992.206904861108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45992.206904861108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45992.206904861108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45992.206904861108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45992.206904861108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45992.206904861108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45992.206904861108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45992.206904861108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45992.206904861108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45992.206904861108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45992.206904861108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45992.206904861108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45992.206904861108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45992.206904861108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45992.206904861108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45992.206904861108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45992.206904861108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45992.206904861108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45992.206904861108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45992.206904861108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45992.206904861108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45992.206904861108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45992.206904861108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45992.206904861108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45992.206904861108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45992.206904861108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45992.206904861108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45992.206904861108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45992.206904861108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45992.206904861108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45992.206904861108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45992.206904861108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45992.206904861108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45992.206904861108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45992.206904861108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45992.206904861108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45992.206904861108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45992.206904861108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45992.206904861108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45992.206904861108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45992.206904861108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45992.206904861108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45992.206904861108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45992.206904861108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45992.206904861108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45992.206904861108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45992.206904861108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45992.206904861108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45992.206904861108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45992.206904861108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45992.206904861108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45992.206904861108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45992.206904861108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45992.206904861108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45992.206904861108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45992.206904861108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45992.206904861108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45992.206904861108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45992.206904861108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45992.206904861108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45992.206904861108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45992.206904861108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45992.206904861108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45992.206904861108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45992.206904861108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45992.206904861108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45992.206904861108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45992.206904861108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45992.206904861108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45992.206904861108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45992.206904861108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45992.206904861108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45992.206904861108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45992.206904861108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45992.206904861108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45992.206904861108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45992.206904861108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45992.206904861108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45992.206904861108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45992.206904861108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45992.206904861108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45992.206904861108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45992.206904861108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45992.206904861108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45992.206904861108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45992.206904861108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45992.206904861108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45992.206904861108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45992.206904861108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45992.206904861108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45992.206904861108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45992.206904861108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45992.206904861108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45992.206904861108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45992.206904861108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45992.206904861108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45992.206904861108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45992.206904861108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45992.206904861108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45992.206904861108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45992.206904861108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45992.206904861108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45992.206904861108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45992.206904861108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45992.206904861108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45992.206904861108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45992.206904861108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45992.206904861108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45992.206904861108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45992.206904861108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45992.206904861108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45992.206904861108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45992.206904861108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45992.206904861108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45992.206904861108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45992.206904861108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45992.206904861108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45992.206904861108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45992.206904861108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45992.206904861108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45992.206904861108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45992.206904861108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45992.206904861108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45992.206904861108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45992.206904861108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45992.206904861108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45992.206904861108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45992.206904861108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45992.206904861108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45992.206904861108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45992.206904861108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45992.206904861108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45992.206904861108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45992.206904861108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45992.206904861108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45992.206904861108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45992.206904861108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45992.206904861108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45992.206904861108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45992.206904861108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45992.206904861108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45992.206904861108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45992.206904861108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45992.206904861108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45992.206904861108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45992.206904861108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45992.206904861108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45992.206904861108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45992.206904861108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45992.206904861108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45992.206904861108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45992.206904861108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45992.206904861108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45992.206904861108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45992.206904861108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45992.206904861108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45992.206904861108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45992.206904861108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45992.206904861108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45992.206904861108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45992.206904861108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45992.206904861108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45992.206904861108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45992.206904861108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45992.206904861108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45992.206904861108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45992.206904861108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45992.206904861108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45992.206904861108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45992.206904861108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45992.206904861108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45992.206904861108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45992.206904861108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45992.206904861108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45992.206904861108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45992.206904861108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45992.206904861108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45992.206904861108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45992.206904861108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45992.206904861108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45992.206904861108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45992.206904861108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45992.206904861108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45992.206904861108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45992.206904861108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45992.206904861108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45992.206904861108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45992.206904861108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45992.206904861108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45992.206904861108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45992.206904861108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45992.206904861108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45992.206904861108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45992.206904861108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45992.206904861108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45992.206904861108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45992.206904861108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45992.206904861108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45992.206904861108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45992.206904861108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45992.206904861108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45992.206904861108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45992.206904861108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45992.206904861108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45992.206904861108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45992.206904861108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45992.206904861108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45992.206904861108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45992.206904861108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45992.206904861108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45992.206904861108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45992.206904861108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45992.206904861108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45992.206904861108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45992.206904861108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45992.206904861108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45992.206904861108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45992.206904861108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45992.206904861108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45992.206904861108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45992.206904861108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45992.206904861108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45992.206904861108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45992.206904861108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45992.206904861108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45992.206904861108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45992.206904861108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45992.206904861108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45992.206904861108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45992.206904861108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45992.206904861108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45992.206904861108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45992.206904861108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45992.206904861108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45992.206904861108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45992.206904861108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45992.206904861108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45992.206904861108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45992.206904861108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45992.206904861108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45992.206904861108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45992.206904861108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45992.206904861108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45992.206904861108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45992.206904861108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45992.206904861108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45992.206904861108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45992.206904861108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45992.206904861108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45992.206904861108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45992.206904861108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45992.206904861108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45992.206904861108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45992.206904861108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45992.206904861108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45992.206904861108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45992.206904861108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45992.206904861108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45992.206904861108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45992.206904861108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45992.206904861108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45992.206904861108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45992.206904861108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45992.206904861108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45992.206904861108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45992.206904861108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45992.206904861108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45992.206904861108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45992.206904861108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45992.206904861108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45992.206904861108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45992.206904861108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45992.206904861108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45992.206904861108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45992.206904861108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45992.206904861108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45992.206904861108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45992.206904861108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45992.206904861108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45992.206904861108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45992.206904861108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45992.206904861108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45992.206904861108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45992.206904861108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45992.206904861108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45992.206904861108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45992.206904861108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45992.206904861108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45992.206904861108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45992.206904861108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45992.206904861108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45992.206904861108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45992.206904861108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45992.206904861108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45992.206904861108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45992.206904861108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45992.206904861108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45992.206904861108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45992.206904861108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45992.206904861108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45992.206904861108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45992.206904861108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45992.206904861108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45992.206904861108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45992.206904861108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45992.206904861108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45992.206904861108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45992.206904861108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45992.206904861108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45992.206904861108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45992.206904861108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45992.206904861108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45992.206904861108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45992.206904861108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45992.206904861108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45992.206904861108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45992.206904861108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45992.206904861108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45992.206904861108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45992.206904861108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45992.206904861108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45992.206904861108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45992.206904861108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45992.206904861108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45992.206904861108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45992.206904861108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45992.206904861108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45992.206904861108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45992.206904861108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45992.206904861108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45992.206904861108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45992.206904861108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45992.206904861108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45992.206904861108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45992.206904861108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45992.206904861108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45992.206904861108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45992.206904861108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45992.206904861108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45992.206904861108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45992.206904861108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45992.206904861108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45992.206904861108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45992.206904861108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45992.206904861108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45992.206904861108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45992.206904861108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45992.206904861108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45992.206904861108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45992.206904861108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45992.206904861108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45992.206904861108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45992.206904861108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45992.206904861108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45992.206904861108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45992.206904861108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45992.206904861108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45992.206904861108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45992.206904861108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45992.206904861108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45992.206904861108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45992.206904861108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45992.206904861108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45992.206904861108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45992.206904861108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45992.206904861108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45992.206904861108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45992.206904861108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45992.206904861108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45992.206904861108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45992.206904861108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45992.206904861108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45992.206904861108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45992.206904861108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45992.206904861108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45992.206904861108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45992.206904861108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45992.206904861108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45992.206904861108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45992.206904861108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45992.206904861108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45992.206904861108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45992.206904861108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45992.206904861108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45992.206904861108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45992.206904861108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45992.206904861108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45992.206904861108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45992.206904861108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45992.206904861108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45992.206904861108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45992.206904861108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45992.206904861108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45992.206904861108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45992.206904861108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45992.206904861108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45992.206904861108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45992.206904861108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45992.206904861108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45992.206904861108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45992.206904861108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45992.206904861108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45992.206904861108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45992.206904861108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45992.206904861108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45992.206904861108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45992.206904861108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45992.206904861108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45992.206904861108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45992.206904861108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45992.206904861108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45992.206904861108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45992.206904861108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45992.206904861108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45992.206904861108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45992.206904861108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45992.206904861108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45992.206904861108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45992.206904861108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45992.206904861108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45992.206904861108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45992.206904861108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45992.206904861108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45992.206904861108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45992.206904861108</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45992.206904861108</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45992.206904861108</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45992.206904861108</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45992.206904861108</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2025-12-01T01:59:58Z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