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171" documentId="120_S{2AC9BD13-BADA-5192-A53E-5A8FF88502F6}" xr6:coauthVersionLast="47" xr6:coauthVersionMax="47" xr10:uidLastSave="{1240D7AB-D8FB-458E-88DD-0035051C462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alcChain>
</file>

<file path=xl/sharedStrings.xml><?xml version="1.0" encoding="utf-8"?>
<sst xmlns="http://schemas.openxmlformats.org/spreadsheetml/2006/main" count="180290" uniqueCount="39129">
  <si>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</si>
  <si>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</si>
  <si>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</si>
  <si>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</si>
  <si>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</si>
  <si>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</si>
  <si>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</si>
  <si>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</si>
  <si>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</si>
  <si>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</si>
  <si>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</si>
  <si>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</si>
  <si>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</si>
  <si>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</si>
  <si>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</si>
  <si>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</si>
  <si>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</si>
  <si>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</si>
  <si>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</si>
  <si>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</si>
  <si>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</si>
  <si>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</si>
  <si>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</si>
  <si>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</si>
  <si>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</si>
  <si>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</si>
  <si>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</si>
  <si>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</si>
  <si>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</si>
  <si>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</si>
  <si>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</si>
  <si>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</si>
  <si>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</si>
  <si>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</si>
  <si>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</si>
  <si>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</si>
  <si>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</si>
  <si>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</si>
  <si>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</si>
  <si>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</si>
  <si>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</si>
  <si>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</si>
  <si>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</si>
  <si>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</si>
  <si>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</si>
  <si>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</si>
  <si>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</si>
  <si>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</si>
  <si>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</si>
  <si>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</si>
  <si>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</si>
  <si>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</si>
  <si>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</si>
  <si>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</si>
  <si>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</si>
  <si>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</si>
  <si>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</si>
  <si>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</si>
  <si>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</si>
  <si>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</si>
  <si>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</si>
  <si>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</si>
  <si>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</si>
  <si>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</si>
  <si>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</si>
  <si>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</si>
  <si>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</si>
  <si>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</si>
  <si>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</si>
  <si>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</si>
  <si>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</si>
  <si>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</si>
  <si>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</si>
  <si>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</si>
  <si>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</si>
  <si>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</si>
  <si>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</si>
  <si>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</si>
  <si>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</si>
  <si>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</si>
  <si>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</si>
  <si>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</si>
  <si>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</si>
  <si>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</si>
  <si>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</si>
  <si>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</si>
  <si>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</si>
  <si>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</si>
  <si>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</si>
  <si>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</si>
  <si>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</si>
  <si>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</si>
  <si>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</si>
  <si>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</si>
  <si>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</si>
  <si>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</si>
  <si>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</si>
  <si>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</si>
  <si>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</si>
  <si>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</si>
  <si>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</si>
  <si>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</si>
  <si>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</si>
  <si>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</si>
  <si>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</si>
  <si>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</si>
  <si>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</si>
  <si>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</si>
  <si>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</si>
  <si>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</si>
  <si>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</si>
  <si>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</si>
  <si>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</si>
  <si>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</si>
  <si>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</si>
  <si>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</si>
  <si>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</si>
  <si>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</si>
  <si>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</si>
  <si>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</si>
  <si>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</si>
  <si>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</si>
  <si>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</si>
  <si>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</si>
  <si>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</si>
  <si>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</si>
  <si>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</si>
  <si>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</si>
  <si>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</si>
  <si>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</si>
  <si>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</si>
  <si>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</si>
  <si>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</si>
  <si>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</si>
  <si>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</si>
  <si>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</si>
  <si>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</si>
  <si>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</si>
  <si>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</si>
  <si>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</si>
  <si>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</si>
  <si>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</si>
  <si>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</si>
  <si>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</si>
  <si>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</si>
  <si>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</si>
  <si>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</si>
  <si>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</si>
  <si>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</si>
  <si>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</si>
  <si>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</si>
  <si>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</si>
  <si>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</si>
  <si>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</si>
  <si>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</si>
  <si>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</si>
  <si>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</si>
  <si>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</si>
  <si>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</si>
  <si>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</si>
  <si>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</si>
  <si>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</si>
  <si>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</si>
  <si>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</si>
  <si>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</si>
  <si>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</si>
  <si>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</si>
  <si>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</si>
  <si>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</si>
  <si>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</si>
  <si>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</si>
  <si>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</si>
  <si>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</si>
  <si>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</si>
  <si>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</si>
  <si>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</si>
  <si>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</si>
  <si>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</si>
  <si>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</si>
  <si>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</si>
  <si>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</si>
  <si>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</si>
  <si>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</si>
  <si>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</si>
  <si>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</si>
  <si>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</si>
  <si>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</si>
  <si>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</si>
  <si>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</si>
  <si>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</si>
  <si>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</si>
  <si>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</si>
  <si>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</si>
  <si>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</si>
  <si>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</si>
  <si>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</si>
  <si>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</si>
  <si>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</si>
  <si>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</si>
  <si>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</si>
  <si>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</si>
  <si>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</si>
  <si>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</si>
  <si>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</si>
  <si>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</si>
  <si>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</si>
  <si>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</si>
  <si>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</si>
  <si>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</si>
  <si>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</si>
  <si>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</si>
  <si>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</si>
  <si>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</si>
  <si>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</si>
  <si>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</si>
  <si>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</si>
  <si>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</si>
  <si>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</si>
  <si>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</si>
  <si>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</si>
  <si>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</si>
  <si>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</si>
  <si>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</si>
  <si>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</si>
  <si>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</si>
  <si>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</si>
  <si>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</si>
  <si>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</si>
  <si>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</si>
  <si>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</si>
  <si>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</si>
  <si>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</si>
  <si>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</si>
  <si>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</si>
  <si>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</si>
  <si>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</si>
  <si>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</si>
  <si>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</si>
  <si>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</si>
  <si>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</si>
  <si>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</si>
  <si>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</si>
  <si>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</si>
  <si>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</si>
  <si>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</si>
  <si>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</si>
  <si>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</si>
  <si>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</si>
  <si>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</si>
  <si>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</si>
  <si>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</si>
  <si>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</si>
  <si>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</si>
  <si>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</si>
  <si>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</si>
  <si>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</si>
  <si>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</si>
  <si>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</si>
  <si>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</si>
  <si>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</si>
  <si>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</si>
  <si>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</si>
  <si>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</si>
  <si>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</si>
  <si>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</si>
  <si>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</si>
  <si>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</si>
  <si>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</si>
  <si>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</si>
  <si>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</si>
  <si>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</si>
  <si>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</si>
  <si>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</si>
  <si>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</si>
  <si>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</si>
  <si>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</si>
  <si>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</si>
  <si>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</si>
  <si>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</si>
  <si>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</si>
  <si>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</si>
  <si>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</si>
  <si>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</si>
  <si>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</si>
  <si>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</si>
  <si>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</si>
  <si>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</si>
  <si>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</si>
  <si>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</si>
  <si>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</si>
  <si>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</si>
  <si>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</si>
  <si>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</si>
  <si>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</si>
  <si>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</si>
  <si>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</si>
  <si>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</si>
  <si>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</si>
  <si>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</si>
  <si>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</si>
  <si>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</si>
  <si>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</si>
  <si>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</si>
  <si>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</si>
  <si>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</si>
  <si>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</si>
  <si>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</si>
  <si>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</si>
  <si>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</si>
  <si>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</si>
  <si>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</si>
  <si>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</si>
  <si>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</si>
  <si>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</si>
  <si>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</si>
  <si>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</si>
  <si>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</si>
  <si>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</si>
  <si>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</si>
  <si>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</si>
  <si>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</si>
  <si>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</si>
  <si>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</si>
  <si>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</si>
  <si>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</si>
  <si>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</si>
  <si>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</si>
  <si>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</si>
  <si>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</si>
  <si>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</si>
  <si>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</si>
  <si>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</si>
  <si>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</si>
  <si>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</si>
  <si>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</si>
  <si>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</si>
  <si>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</si>
  <si>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</si>
  <si>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</si>
  <si>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</si>
  <si>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</si>
  <si>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</si>
  <si>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</si>
  <si>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</si>
  <si>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</si>
  <si>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</si>
  <si>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</si>
  <si>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</si>
  <si>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</si>
  <si>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</si>
  <si>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</si>
  <si>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</si>
  <si>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</si>
  <si>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</si>
  <si>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</si>
  <si>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</si>
  <si>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</si>
  <si>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</si>
  <si>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</si>
  <si>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</si>
  <si>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</si>
  <si>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</si>
  <si>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</si>
  <si>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</si>
  <si>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</si>
  <si>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</si>
  <si>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</si>
  <si>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</si>
  <si>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</si>
  <si>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</si>
  <si>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</si>
  <si>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</si>
  <si>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</si>
  <si>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</si>
  <si>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</si>
  <si>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</si>
  <si>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</si>
  <si>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</si>
  <si>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</si>
  <si>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</si>
  <si>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</si>
  <si>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</si>
  <si>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</si>
  <si>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</si>
  <si>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</si>
  <si>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</si>
  <si>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</si>
  <si>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</si>
  <si>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</si>
  <si>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</si>
  <si>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</si>
  <si>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</si>
  <si>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</si>
  <si>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</si>
  <si>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</si>
  <si>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</si>
  <si>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</si>
  <si>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</si>
  <si>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</si>
  <si>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</si>
  <si>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</si>
  <si>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</si>
  <si>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</si>
  <si>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</si>
  <si>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</si>
  <si>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</si>
  <si>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</si>
  <si>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</si>
  <si>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</si>
  <si>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</si>
  <si>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</si>
  <si>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</si>
  <si>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</si>
  <si>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</si>
  <si>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</si>
  <si>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</si>
  <si>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</si>
  <si>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</si>
  <si>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</si>
  <si>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</si>
  <si>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</si>
  <si>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</si>
  <si>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</si>
  <si>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</si>
  <si>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</si>
  <si>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</si>
  <si>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</si>
  <si>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</si>
  <si>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</si>
  <si>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</si>
  <si>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</si>
  <si>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</si>
  <si>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</si>
  <si>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</si>
  <si>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</si>
  <si>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</si>
  <si>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</si>
  <si>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</si>
  <si>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</si>
  <si>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</si>
  <si>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</si>
  <si>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</si>
  <si>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</si>
  <si>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</si>
  <si>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</si>
  <si>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</si>
  <si>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</si>
  <si>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</si>
  <si>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</si>
  <si>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</si>
  <si>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</si>
  <si>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</si>
  <si>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</si>
  <si>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</si>
  <si>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</si>
  <si>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</si>
  <si>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</si>
  <si>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</si>
  <si>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</si>
  <si>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</si>
  <si>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</si>
  <si>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</si>
  <si>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</si>
  <si>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</si>
  <si>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</si>
  <si>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</si>
  <si>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</si>
  <si>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</si>
  <si>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</si>
  <si>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</si>
  <si>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</si>
  <si>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</si>
  <si>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</si>
  <si>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</si>
  <si>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</si>
  <si>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</si>
  <si>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</si>
  <si>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</si>
  <si>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</si>
  <si>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</si>
  <si>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</si>
  <si>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</si>
  <si>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</si>
  <si>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</si>
  <si>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</si>
  <si>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</si>
  <si>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</si>
  <si>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</si>
  <si>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</si>
  <si>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</si>
  <si>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</si>
  <si>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</si>
  <si>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</si>
  <si>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</si>
  <si>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</si>
  <si>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</si>
  <si>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</si>
  <si>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</si>
  <si>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</si>
  <si>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</si>
  <si>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</si>
  <si>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</si>
  <si>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</si>
  <si>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</si>
  <si>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</si>
  <si>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</si>
  <si>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</si>
  <si>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</si>
  <si>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</si>
  <si>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</si>
  <si>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</si>
  <si>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</si>
  <si>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</si>
  <si>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</si>
  <si>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</si>
  <si>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</si>
  <si>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</si>
  <si>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</si>
  <si>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</si>
  <si>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</si>
  <si>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</si>
  <si>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</si>
  <si>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</si>
  <si>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</si>
  <si>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</si>
  <si>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</si>
  <si>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</si>
  <si>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</si>
  <si>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</si>
  <si>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</si>
  <si>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</si>
  <si>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</si>
  <si>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</si>
  <si>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</si>
  <si>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</si>
  <si>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</si>
  <si>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</si>
  <si>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</si>
  <si>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</si>
  <si>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</si>
  <si>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</si>
  <si>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</si>
  <si>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</si>
  <si>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</si>
  <si>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</si>
  <si>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</si>
  <si>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</si>
  <si>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</si>
  <si>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</si>
  <si>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</si>
  <si>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</si>
  <si>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</si>
  <si>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</si>
  <si>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</si>
  <si>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</si>
  <si>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</si>
  <si>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</si>
  <si>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</si>
  <si>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</si>
  <si>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</si>
  <si>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</si>
  <si>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</si>
  <si>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</si>
  <si>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</si>
  <si>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</si>
  <si>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</si>
  <si>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</si>
  <si>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</si>
  <si>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</si>
  <si>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</si>
  <si>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</si>
  <si>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</si>
  <si>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</si>
  <si>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</si>
  <si>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</si>
  <si>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</si>
  <si>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</si>
  <si>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</si>
  <si>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</si>
  <si>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</si>
  <si>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</si>
  <si>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</si>
  <si>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</si>
  <si>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</si>
  <si>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</si>
  <si>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</si>
  <si>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</si>
  <si>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</si>
  <si>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</si>
  <si>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</si>
  <si>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</si>
  <si>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</si>
  <si>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</si>
  <si>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</si>
  <si>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</si>
  <si>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</si>
  <si>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</si>
  <si>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</si>
  <si>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</si>
  <si>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</si>
  <si>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</si>
  <si>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</si>
  <si>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</si>
  <si>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</si>
  <si>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</si>
  <si>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</si>
  <si>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</si>
  <si>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</si>
  <si>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</si>
  <si>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</si>
  <si>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</si>
  <si>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</si>
  <si>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</si>
  <si>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</si>
  <si>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</si>
  <si>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</si>
  <si>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</si>
  <si>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</si>
  <si>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</si>
  <si>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</si>
  <si>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</si>
  <si>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</si>
  <si>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</si>
  <si>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</si>
  <si>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</si>
  <si>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</si>
  <si>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</si>
  <si>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</si>
  <si>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</si>
  <si>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</si>
  <si>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</si>
  <si>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</si>
  <si>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</si>
  <si>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</si>
  <si>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</si>
  <si>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</si>
  <si>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</si>
  <si>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</si>
  <si>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</si>
  <si>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</si>
  <si>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</si>
  <si>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</si>
  <si>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</si>
  <si>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</si>
  <si>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</si>
  <si>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</si>
  <si>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</si>
  <si>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</si>
  <si>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</si>
  <si>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</si>
  <si>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</si>
  <si>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</si>
  <si>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</si>
  <si>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</si>
  <si>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</si>
  <si>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</si>
  <si>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</si>
  <si>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</si>
  <si>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</si>
  <si>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</si>
  <si>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</si>
  <si>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</si>
  <si>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</si>
  <si>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</si>
  <si>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</si>
  <si>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</si>
  <si>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</si>
  <si>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</si>
  <si>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</si>
  <si>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</si>
  <si>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</si>
  <si>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</si>
  <si>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</si>
  <si>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</si>
  <si>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</si>
  <si>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</si>
  <si>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</si>
  <si>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</si>
  <si>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</si>
  <si>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</si>
  <si>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</si>
  <si>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</si>
  <si>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</si>
  <si>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</si>
  <si>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</si>
  <si>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</si>
  <si>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</si>
  <si>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</si>
  <si>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</si>
  <si>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</si>
  <si>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</si>
  <si>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</si>
  <si>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</si>
  <si>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</si>
  <si>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</si>
  <si>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</si>
  <si>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</si>
  <si>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</si>
  <si>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</si>
  <si>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</si>
  <si>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</si>
  <si>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</si>
  <si>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</si>
  <si>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</si>
  <si>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</si>
  <si>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</si>
  <si>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</si>
  <si>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</si>
  <si>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</si>
  <si>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</si>
  <si>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</si>
  <si>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</si>
  <si>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</si>
  <si>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</si>
  <si>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</si>
  <si>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</si>
  <si>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</si>
  <si>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</si>
  <si>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</si>
  <si>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</si>
  <si>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</si>
  <si>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</si>
  <si>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</si>
  <si>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</si>
  <si>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</si>
  <si>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</si>
  <si>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</si>
  <si>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</si>
  <si>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</si>
  <si>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</si>
  <si>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</si>
  <si>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</si>
  <si>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</si>
  <si>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</si>
  <si>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</si>
  <si>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</si>
  <si>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</si>
  <si>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</si>
  <si>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</si>
  <si>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</si>
  <si>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</si>
  <si>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</si>
  <si>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</si>
  <si>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</si>
  <si>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</si>
  <si>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</si>
  <si>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</si>
  <si>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</si>
  <si>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</si>
  <si>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</si>
  <si>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</si>
  <si>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</si>
  <si>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</si>
  <si>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</si>
  <si>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</si>
  <si>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</si>
  <si>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</si>
  <si>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</si>
  <si>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</si>
  <si>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</si>
  <si>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</si>
  <si>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</si>
  <si>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</si>
  <si>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</si>
  <si>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</si>
  <si>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</si>
  <si>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</si>
  <si>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</si>
  <si>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</si>
  <si>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</si>
  <si>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</si>
  <si>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</si>
  <si>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</si>
  <si>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</si>
  <si>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</si>
  <si>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</si>
  <si>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</si>
  <si>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</si>
  <si>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</si>
  <si>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</si>
  <si>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</si>
  <si>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</si>
  <si>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</si>
  <si>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</si>
  <si>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</si>
  <si>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</si>
  <si>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</si>
  <si>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</si>
  <si>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</si>
  <si>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</si>
  <si>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</si>
  <si>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</si>
  <si>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</si>
  <si>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</si>
  <si>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</si>
  <si>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</si>
  <si>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</si>
  <si>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</si>
  <si>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</si>
  <si>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</si>
  <si>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</si>
  <si>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</si>
  <si>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</si>
  <si>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</si>
  <si>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</si>
  <si>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</si>
  <si>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</si>
  <si>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</si>
  <si>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</si>
  <si>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</si>
  <si>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</si>
  <si>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</si>
  <si>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</si>
  <si>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</si>
  <si>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</si>
  <si>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</si>
  <si>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</si>
  <si>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</si>
  <si>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</si>
  <si>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</si>
  <si>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</si>
  <si>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</si>
  <si>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</si>
  <si>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</si>
  <si>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</si>
  <si>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</si>
  <si>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</si>
  <si>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</si>
  <si>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</si>
  <si>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</si>
  <si>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</si>
  <si>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</si>
  <si>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</si>
  <si>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</si>
  <si>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</si>
  <si>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</si>
  <si>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</si>
  <si>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</si>
  <si>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</si>
  <si>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</si>
  <si>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</si>
  <si>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</si>
  <si>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</si>
  <si>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</si>
  <si>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</si>
  <si>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</si>
  <si>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</si>
  <si>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</si>
  <si>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</si>
  <si>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</si>
  <si>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</si>
  <si>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</si>
  <si>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</si>
  <si>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</si>
  <si>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</si>
  <si>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</si>
  <si>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</si>
  <si>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</si>
  <si>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</si>
  <si>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</si>
  <si>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</si>
  <si>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</si>
  <si>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</si>
  <si>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</si>
  <si>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</si>
  <si>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</si>
  <si>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</si>
  <si>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</si>
  <si>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</si>
  <si>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</si>
  <si>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</si>
  <si>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</si>
  <si>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</si>
  <si>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</si>
  <si>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</si>
  <si>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</si>
  <si>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</si>
  <si>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</si>
  <si>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</si>
  <si>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</si>
  <si>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</si>
  <si>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</si>
  <si>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</si>
  <si>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</si>
  <si>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</si>
  <si>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</si>
  <si>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</si>
  <si>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</si>
  <si>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</si>
  <si>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</si>
  <si>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</si>
  <si>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</si>
  <si>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</si>
  <si>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</si>
  <si>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</si>
  <si>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</si>
  <si>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</si>
  <si>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</si>
  <si>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</si>
  <si>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</si>
  <si>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</si>
  <si>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</si>
  <si>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</si>
  <si>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</si>
  <si>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</si>
  <si>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</si>
  <si>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</si>
  <si>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</si>
  <si>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</si>
  <si>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</si>
  <si>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</si>
  <si>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</si>
  <si>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</si>
  <si>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</si>
  <si>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</si>
  <si>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</si>
  <si>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</si>
  <si>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</si>
  <si>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</si>
  <si>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</si>
  <si>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</si>
  <si>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</si>
  <si>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</si>
  <si>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</si>
  <si>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</si>
  <si>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</si>
  <si>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</si>
  <si>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</si>
  <si>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</si>
  <si>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</si>
  <si>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</si>
  <si>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</si>
  <si>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</si>
  <si>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</si>
  <si>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</si>
  <si>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</si>
  <si>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</si>
  <si>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</si>
  <si>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</si>
  <si>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</si>
  <si>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</si>
  <si>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</si>
  <si>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</si>
  <si>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</si>
  <si>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</si>
  <si>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</si>
  <si>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</si>
  <si>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</si>
  <si>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</si>
  <si>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</si>
  <si>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</si>
  <si>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</si>
  <si>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</si>
  <si>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</si>
  <si>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</si>
  <si>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</si>
  <si>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</si>
  <si>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</si>
  <si>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</si>
  <si>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</si>
  <si>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</si>
  <si>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</si>
  <si>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</si>
  <si>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</si>
  <si>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</si>
  <si>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</si>
  <si>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</si>
  <si>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</si>
  <si>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</si>
  <si>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</si>
  <si>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</si>
  <si>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</si>
  <si>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</si>
  <si>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</si>
  <si>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</si>
  <si>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</si>
  <si>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</si>
  <si>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</si>
  <si>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</si>
  <si>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</si>
  <si>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</si>
  <si>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</si>
  <si>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</si>
  <si>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</si>
  <si>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</si>
  <si>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</si>
  <si>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</si>
  <si>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</si>
  <si>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</si>
  <si>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</si>
  <si>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</si>
  <si>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</si>
  <si>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</si>
  <si>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</si>
  <si>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</si>
  <si>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</si>
  <si>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</si>
  <si>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</si>
  <si>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</si>
  <si>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</si>
  <si>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</si>
  <si>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</si>
  <si>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</si>
  <si>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</si>
  <si>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</si>
  <si>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</si>
  <si>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</si>
  <si>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</si>
  <si>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</si>
  <si>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</si>
  <si>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</si>
  <si>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</si>
  <si>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</si>
  <si>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</si>
  <si>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</si>
  <si>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</si>
  <si>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</si>
  <si>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</si>
  <si>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</si>
  <si>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</si>
  <si>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</si>
  <si>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</si>
  <si>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</si>
  <si>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</si>
  <si>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</si>
  <si>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</si>
  <si>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</si>
  <si>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</si>
  <si>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</si>
  <si>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</si>
  <si>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</si>
  <si>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</si>
  <si>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</si>
  <si>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</si>
  <si>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</si>
  <si>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</si>
  <si>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</si>
  <si>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</si>
  <si>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</si>
  <si>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</si>
  <si>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</si>
  <si>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</si>
  <si>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</si>
  <si>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</si>
  <si>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</si>
  <si>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</si>
  <si>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</si>
  <si>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</si>
  <si>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</si>
  <si>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</si>
  <si>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</si>
  <si>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</si>
  <si>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</si>
  <si>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</si>
  <si>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</si>
  <si>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</si>
  <si>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</si>
  <si>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</si>
  <si>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</si>
  <si>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</si>
  <si>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</si>
  <si>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</si>
  <si>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</si>
  <si>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</si>
  <si>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</si>
  <si>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</si>
  <si>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</si>
  <si>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</si>
  <si>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</si>
  <si>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</si>
  <si>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</si>
  <si>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</si>
  <si>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</si>
  <si>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</si>
  <si>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</si>
  <si>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</si>
  <si>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</si>
  <si>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</si>
  <si>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</si>
  <si>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</si>
  <si>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</si>
  <si>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</si>
  <si>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</si>
  <si>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</si>
  <si>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</si>
  <si>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</si>
  <si>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</si>
  <si>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</si>
  <si>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</si>
  <si>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</si>
  <si>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</si>
  <si>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</si>
  <si>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</si>
  <si>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</si>
  <si>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</si>
  <si>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</si>
  <si>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</si>
  <si>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</si>
  <si>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</si>
  <si>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</si>
  <si>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</si>
  <si>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</si>
  <si>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</si>
  <si>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</si>
  <si>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</si>
  <si>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</si>
  <si>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</si>
  <si>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</si>
  <si>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</si>
  <si>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</si>
  <si>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</si>
  <si>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</si>
  <si>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</si>
  <si>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</si>
  <si>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</si>
  <si>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</si>
  <si>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</si>
  <si>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</si>
  <si>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</si>
  <si>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</si>
  <si>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</si>
  <si>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</si>
  <si>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</si>
  <si>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</si>
  <si>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</si>
  <si>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</si>
  <si>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</si>
  <si>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</si>
  <si>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</si>
  <si>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</si>
  <si>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</si>
  <si>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</si>
  <si>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</si>
  <si>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</si>
  <si>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</si>
  <si>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</si>
  <si>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</si>
  <si>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</si>
  <si>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</si>
  <si>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</si>
  <si>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</si>
  <si>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</si>
  <si>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</si>
  <si>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</si>
  <si>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</si>
  <si>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</si>
  <si>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</si>
  <si>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</si>
  <si>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</si>
  <si>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</si>
  <si>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</si>
  <si>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</si>
  <si>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</si>
  <si>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</si>
  <si>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</si>
  <si>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</si>
  <si>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</si>
  <si>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</si>
  <si>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</si>
  <si>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</si>
  <si>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</si>
  <si>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</si>
  <si>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</si>
  <si>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</si>
  <si>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</si>
  <si>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</si>
  <si>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</si>
  <si>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</si>
  <si>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</si>
  <si>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</si>
  <si>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</si>
  <si>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</si>
  <si>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</si>
  <si>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</si>
  <si>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</si>
  <si>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</si>
  <si>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</si>
  <si>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</si>
  <si>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</si>
  <si>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</si>
  <si>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</si>
  <si>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</si>
  <si>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</si>
  <si>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</si>
  <si>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</si>
  <si>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</si>
  <si>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</si>
  <si>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</si>
  <si>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</si>
  <si>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</si>
  <si>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</si>
  <si>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</si>
  <si>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</si>
  <si>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</si>
  <si>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</si>
  <si>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</si>
  <si>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</si>
  <si>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</si>
  <si>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</si>
  <si>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</si>
  <si>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</si>
  <si>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</si>
  <si>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</si>
  <si>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</si>
  <si>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</si>
  <si>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</si>
  <si>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</si>
  <si>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</si>
  <si>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</si>
  <si>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</si>
  <si>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</si>
  <si>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</si>
  <si>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</si>
  <si>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</si>
  <si>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</si>
  <si>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</si>
  <si>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</si>
  <si>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</si>
  <si>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</si>
  <si>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</si>
  <si>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</si>
  <si>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</si>
  <si>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</si>
  <si>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</si>
  <si>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</si>
  <si>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</si>
  <si>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</si>
  <si>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</si>
  <si>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</si>
  <si>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</si>
  <si>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</si>
  <si>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</si>
  <si>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</si>
  <si>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</si>
  <si>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</si>
  <si>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</si>
  <si>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</si>
  <si>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</si>
  <si>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</si>
  <si>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</si>
  <si>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</si>
  <si>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</si>
  <si>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</si>
  <si>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</si>
  <si>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</si>
  <si>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</si>
  <si>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</si>
  <si>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</si>
  <si>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</si>
  <si>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</si>
  <si>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</si>
  <si>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</si>
  <si>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</si>
  <si>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</si>
  <si>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</si>
  <si>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</si>
  <si>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</si>
  <si>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</si>
  <si>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</si>
  <si>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</si>
  <si>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</si>
  <si>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</si>
  <si>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</si>
  <si>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</si>
  <si>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</si>
  <si>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</si>
  <si>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</si>
  <si>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</si>
  <si>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</si>
  <si>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</si>
  <si>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</si>
  <si>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</si>
  <si>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</si>
  <si>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</si>
  <si>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</si>
  <si>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</si>
  <si>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</si>
  <si>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</si>
  <si>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</si>
  <si>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</si>
  <si>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</si>
  <si>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</si>
  <si>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</si>
  <si>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</si>
  <si>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</si>
  <si>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</si>
  <si>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</si>
  <si>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</si>
  <si>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</si>
  <si>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</si>
  <si>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</si>
  <si>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</si>
  <si>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</si>
  <si>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</si>
  <si>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</si>
  <si>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</si>
  <si>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</si>
  <si>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</si>
  <si>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</si>
  <si>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</si>
  <si>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</si>
  <si>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</si>
  <si>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</si>
  <si>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</si>
  <si>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</si>
  <si>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</si>
  <si>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</si>
  <si>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</si>
  <si>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</si>
  <si>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</si>
  <si>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</si>
  <si>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</si>
  <si>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</si>
  <si>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</si>
  <si>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</si>
  <si>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</si>
  <si>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</si>
  <si>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</si>
  <si>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</si>
  <si>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</si>
  <si>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</si>
  <si>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</si>
  <si>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</si>
  <si>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</si>
  <si>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</si>
  <si>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</si>
  <si>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</si>
  <si>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</si>
  <si>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</si>
  <si>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</si>
  <si>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</si>
  <si>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</si>
  <si>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</si>
  <si>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</si>
  <si>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</si>
  <si>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</si>
  <si>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</si>
  <si>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</si>
  <si>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</si>
  <si>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</si>
  <si>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</si>
  <si>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</si>
  <si>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</si>
  <si>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</si>
  <si>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</si>
  <si>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</si>
  <si>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</si>
  <si>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</si>
  <si>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</si>
  <si>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</si>
  <si>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</si>
  <si>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</si>
  <si>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</si>
  <si>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</si>
  <si>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</si>
  <si>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</si>
  <si>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</si>
  <si>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</si>
  <si>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</si>
  <si>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</si>
  <si>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</si>
  <si>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</si>
  <si>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</si>
  <si>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</si>
  <si>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</si>
  <si>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</si>
  <si>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</si>
  <si>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</si>
  <si>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</si>
  <si>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</si>
  <si>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</si>
  <si>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</si>
  <si>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</si>
  <si>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</si>
  <si>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</si>
  <si>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</si>
  <si>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</si>
  <si>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</si>
  <si>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</si>
  <si>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</si>
  <si>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</si>
  <si>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</si>
  <si>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</si>
  <si>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</si>
  <si>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</si>
  <si>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</si>
  <si>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</si>
  <si>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</si>
  <si>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</si>
  <si>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</si>
  <si>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</si>
  <si>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</si>
  <si>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</si>
  <si>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</si>
  <si>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</si>
  <si>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</si>
  <si>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</si>
  <si>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</si>
  <si>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</si>
  <si>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</si>
  <si>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</si>
  <si>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</si>
  <si>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</si>
  <si>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</si>
  <si>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</si>
  <si>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</si>
  <si>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</si>
  <si>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</si>
  <si>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</si>
  <si>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</si>
  <si>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</si>
  <si>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</si>
  <si>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</si>
  <si>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</si>
  <si>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</si>
  <si>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</si>
  <si>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</si>
  <si>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</si>
  <si>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</si>
  <si>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</si>
  <si>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</si>
  <si>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</si>
  <si>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</si>
  <si>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</si>
  <si>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</si>
  <si>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</si>
  <si>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</si>
  <si>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</si>
  <si>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</si>
  <si>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</si>
  <si>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</si>
  <si>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</si>
  <si>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</si>
  <si>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</si>
  <si>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</si>
  <si>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</si>
  <si>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</si>
  <si>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</si>
  <si>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</si>
  <si>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</si>
  <si>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</si>
  <si>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</si>
  <si>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</si>
  <si>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</si>
  <si>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</si>
  <si>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</si>
  <si>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</si>
  <si>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</si>
  <si>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</si>
  <si>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</si>
  <si>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</si>
  <si>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</si>
  <si>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</si>
  <si>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</si>
  <si>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</si>
  <si>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</si>
  <si>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</si>
  <si>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</si>
  <si>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</si>
  <si>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</si>
  <si>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</si>
  <si>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</si>
  <si>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</si>
  <si>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</si>
  <si>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</si>
  <si>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</si>
  <si>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</si>
  <si>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</si>
  <si>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</si>
  <si>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</si>
  <si>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</si>
  <si>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</si>
  <si>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</si>
  <si>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</si>
  <si>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</si>
  <si>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</si>
  <si>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</si>
  <si>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</si>
  <si>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</si>
  <si>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</si>
  <si>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</si>
  <si>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</si>
  <si>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</si>
  <si>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</si>
  <si>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</si>
  <si>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</si>
  <si>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</si>
  <si>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</si>
  <si>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</si>
  <si>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</si>
  <si>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</si>
  <si>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</si>
  <si>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</si>
  <si>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</si>
  <si>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</si>
  <si>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</si>
  <si>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</si>
  <si>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</si>
  <si>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</si>
  <si>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</si>
  <si>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</si>
  <si>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</si>
  <si>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</si>
  <si>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</si>
  <si>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</si>
  <si>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</si>
  <si>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</si>
  <si>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</si>
  <si>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</si>
  <si>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</si>
  <si>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</si>
  <si>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</si>
  <si>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</si>
  <si>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</si>
  <si>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</si>
  <si>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</si>
  <si>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</si>
  <si>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</si>
  <si>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</si>
  <si>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</si>
  <si>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</si>
  <si>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</si>
  <si>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</si>
  <si>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</si>
  <si>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</si>
  <si>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</si>
  <si>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</si>
  <si>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</si>
  <si>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</si>
  <si>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</si>
  <si>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</si>
  <si>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</si>
  <si>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</si>
  <si>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</si>
  <si>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</si>
  <si>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</si>
  <si>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</si>
  <si>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</si>
  <si>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</si>
  <si>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</si>
  <si>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</si>
  <si>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</si>
  <si>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</si>
  <si>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</si>
  <si>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</si>
  <si>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</si>
  <si>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</si>
  <si>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</si>
  <si>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</si>
  <si>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</si>
  <si>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</si>
  <si>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</si>
  <si>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</si>
  <si>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</si>
  <si>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</si>
  <si>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</si>
  <si>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</si>
  <si>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</si>
  <si>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</si>
  <si>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</si>
  <si>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</si>
  <si>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</si>
  <si>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</si>
  <si>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</si>
  <si>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</si>
  <si>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</si>
  <si>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</si>
  <si>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</si>
  <si>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</si>
  <si>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</si>
  <si>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</si>
  <si>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</si>
  <si>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</si>
  <si>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</si>
  <si>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</si>
  <si>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</si>
  <si>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</si>
  <si>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</si>
  <si>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</si>
  <si>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</si>
  <si>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</si>
  <si>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</si>
  <si>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</si>
  <si>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</si>
  <si>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</si>
  <si>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</si>
  <si>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</si>
  <si>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</si>
  <si>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</si>
  <si>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</si>
  <si>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</si>
  <si>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</si>
  <si>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</si>
  <si>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</si>
  <si>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</si>
  <si>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</si>
  <si>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</si>
  <si>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</si>
  <si>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</si>
  <si>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</si>
  <si>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</si>
  <si>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</si>
  <si>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</si>
  <si>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</si>
  <si>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</si>
  <si>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</si>
  <si>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</si>
  <si>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</si>
  <si>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</si>
  <si>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</si>
  <si>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</si>
  <si>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</si>
  <si>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</si>
  <si>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</si>
  <si>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</si>
  <si>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</si>
  <si>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</si>
  <si>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</si>
  <si>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</si>
  <si>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</si>
  <si>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</si>
  <si>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</si>
  <si>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</si>
  <si>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</si>
  <si>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</si>
  <si>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</si>
  <si>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</si>
  <si>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</si>
  <si>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</si>
  <si>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</si>
  <si>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</si>
  <si>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</si>
  <si>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</si>
  <si>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</si>
  <si>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</si>
  <si>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</si>
  <si>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</si>
  <si>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</si>
  <si>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</si>
  <si>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</si>
  <si>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</si>
  <si>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</si>
  <si>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</si>
  <si>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</si>
  <si>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</si>
  <si>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</si>
  <si>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</si>
  <si>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</si>
  <si>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</si>
  <si>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</si>
  <si>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</si>
  <si>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</si>
  <si>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</si>
  <si>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</si>
  <si>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</si>
  <si>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</si>
  <si>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</si>
  <si>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</si>
  <si>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</si>
  <si>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</si>
  <si>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</si>
  <si>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</si>
  <si>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</si>
  <si>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</si>
  <si>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</si>
  <si>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</si>
  <si>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</si>
  <si>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</si>
  <si>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</si>
  <si>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</si>
  <si>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</si>
  <si>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</si>
  <si>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</si>
  <si>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</si>
  <si>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</si>
  <si>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</si>
  <si>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</si>
  <si>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</si>
  <si>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</si>
  <si>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</si>
  <si>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</si>
  <si>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</si>
  <si>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</si>
  <si>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</si>
  <si>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</si>
  <si>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</si>
  <si>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</si>
  <si>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</si>
  <si>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</si>
  <si>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</si>
  <si>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</si>
  <si>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</si>
  <si>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</si>
  <si>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</si>
  <si>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</si>
  <si>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</si>
  <si>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</si>
  <si>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</si>
  <si>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</si>
  <si>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</si>
  <si>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</si>
  <si>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</si>
  <si>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</si>
  <si>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</si>
  <si>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</si>
  <si>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</si>
  <si>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</si>
  <si>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</si>
  <si>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</si>
  <si>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</si>
  <si>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</si>
  <si>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</si>
  <si>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</si>
  <si>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</si>
  <si>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</si>
  <si>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</si>
  <si>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</si>
  <si>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</si>
  <si>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</si>
  <si>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</si>
  <si>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</si>
  <si>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</si>
  <si>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</si>
  <si>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</si>
  <si>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</si>
  <si>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</si>
  <si>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</si>
  <si>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</si>
  <si>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</si>
  <si>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</si>
  <si>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</si>
  <si>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</si>
  <si>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</si>
  <si>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</si>
  <si>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</si>
  <si>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</si>
  <si>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</si>
  <si>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</si>
  <si>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</si>
  <si>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</si>
  <si>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</si>
  <si>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</si>
  <si>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</si>
  <si>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</si>
  <si>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</si>
  <si>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</si>
  <si>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</si>
  <si>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</si>
  <si>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</si>
  <si>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</si>
  <si>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</si>
  <si>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</si>
  <si>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</si>
  <si>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</si>
  <si>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</si>
  <si>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</si>
  <si>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</si>
  <si>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</si>
  <si>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</si>
  <si>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</si>
  <si>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</si>
  <si>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</si>
  <si>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</si>
  <si>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</si>
  <si>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</si>
  <si>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</si>
  <si>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</si>
  <si>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</si>
  <si>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</si>
  <si>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</si>
  <si>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</si>
  <si>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</si>
  <si>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</si>
  <si>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</si>
  <si>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</si>
  <si>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</si>
  <si>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</si>
  <si>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</si>
  <si>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</si>
  <si>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</si>
  <si>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</si>
  <si>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</si>
  <si>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</si>
  <si>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</si>
  <si>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</si>
  <si>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</si>
  <si>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</si>
  <si>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</si>
  <si>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</si>
  <si>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</si>
  <si>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</si>
  <si>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</si>
  <si>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</si>
  <si>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</si>
  <si>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</si>
  <si>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</si>
  <si>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</si>
  <si>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</si>
  <si>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</si>
  <si>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</si>
  <si>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</si>
  <si>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</si>
  <si>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</si>
  <si>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</si>
  <si>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</si>
  <si>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</si>
  <si>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</si>
  <si>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</si>
  <si>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</si>
  <si>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</si>
  <si>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</si>
  <si>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</si>
  <si>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</si>
  <si>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</si>
  <si>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</si>
  <si>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</si>
  <si>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</si>
  <si>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</si>
  <si>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</si>
  <si>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</si>
  <si>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</si>
  <si>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</si>
  <si>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</si>
  <si>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</si>
  <si>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</si>
  <si>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</si>
  <si>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</si>
  <si>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</si>
  <si>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</si>
  <si>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</si>
  <si>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</si>
  <si>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</si>
  <si>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</si>
  <si>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</si>
  <si>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</si>
  <si>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</si>
  <si>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</si>
  <si>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</si>
  <si>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</si>
  <si>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</si>
  <si>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</si>
  <si>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</si>
  <si>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</si>
  <si>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</si>
  <si>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</si>
  <si>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</si>
  <si>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</si>
  <si>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</si>
  <si>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</si>
  <si>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</si>
  <si>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</si>
  <si>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</si>
  <si>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</si>
  <si>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</si>
  <si>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</si>
  <si>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</si>
  <si>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</si>
  <si>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</si>
  <si>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</si>
  <si>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</si>
  <si>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</si>
  <si>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</si>
  <si>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</si>
  <si>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</si>
  <si>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</si>
  <si>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</si>
  <si>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</si>
  <si>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</si>
  <si>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</si>
  <si>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</si>
  <si>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</si>
  <si>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</si>
  <si>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</si>
  <si>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</si>
  <si>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</si>
  <si>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</si>
  <si>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</si>
  <si>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</si>
  <si>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</si>
  <si>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</si>
  <si>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</si>
  <si>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</si>
  <si>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</si>
  <si>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</si>
  <si>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</si>
  <si>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</si>
  <si>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</si>
  <si>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</si>
  <si>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</si>
  <si>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</si>
  <si>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</si>
  <si>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</si>
  <si>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</si>
  <si>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</si>
  <si>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</si>
  <si>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</si>
  <si>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</si>
  <si>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</si>
  <si>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</si>
  <si>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</si>
  <si>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</si>
  <si>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</si>
  <si>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</si>
  <si>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</si>
  <si>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</si>
  <si>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</si>
  <si>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</si>
  <si>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</si>
  <si>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</si>
  <si>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</si>
  <si>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</si>
  <si>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</si>
  <si>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</si>
  <si>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</si>
  <si>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</si>
  <si>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</si>
  <si>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</si>
  <si>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</si>
  <si>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</si>
  <si>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</si>
  <si>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</si>
  <si>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</si>
  <si>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</si>
  <si>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</si>
  <si>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</si>
  <si>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</si>
  <si>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</si>
  <si>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</si>
  <si>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</si>
  <si>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</si>
  <si>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</si>
  <si>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</si>
  <si>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</si>
  <si>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</si>
  <si>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</si>
  <si>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</si>
  <si>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</si>
  <si>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</si>
  <si>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</si>
  <si>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</si>
  <si>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</si>
  <si>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</si>
  <si>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</si>
  <si>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</si>
  <si>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</si>
  <si>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</si>
  <si>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</si>
  <si>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</si>
  <si>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</si>
  <si>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</si>
  <si>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</si>
  <si>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</si>
  <si>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</si>
  <si>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</si>
  <si>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</si>
  <si>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</si>
  <si>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</si>
  <si>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</si>
  <si>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</si>
  <si>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</si>
  <si>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</si>
  <si>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</si>
  <si>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</si>
  <si>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</si>
  <si>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</si>
  <si>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</si>
  <si>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</si>
  <si>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</si>
  <si>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</si>
  <si>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</si>
  <si>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</si>
  <si>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</si>
  <si>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</si>
  <si>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</si>
  <si>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</si>
  <si>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</si>
  <si>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</si>
  <si>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</si>
  <si>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</si>
  <si>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</si>
  <si>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</si>
  <si>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</si>
  <si>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</si>
  <si>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</si>
  <si>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</si>
  <si>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</si>
  <si>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</si>
  <si>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</si>
  <si>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</si>
  <si>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</si>
  <si>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</si>
  <si>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</si>
  <si>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</si>
  <si>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</si>
  <si>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</si>
  <si>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</si>
  <si>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</si>
  <si>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</si>
  <si>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</si>
  <si>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</si>
  <si>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</si>
  <si>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</si>
  <si>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</si>
  <si>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</si>
  <si>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</si>
  <si>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</si>
  <si>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</si>
  <si>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</si>
  <si>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</si>
  <si>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</si>
  <si>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</si>
  <si>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</si>
  <si>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</si>
  <si>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</si>
  <si>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</si>
  <si>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</si>
  <si>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</si>
  <si>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</si>
  <si>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</si>
  <si>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</si>
  <si>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</si>
  <si>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</si>
  <si>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</si>
  <si>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</si>
  <si>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</si>
  <si>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</si>
  <si>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</si>
  <si>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</si>
  <si>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</si>
  <si>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</si>
  <si>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</si>
  <si>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</si>
  <si>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</si>
  <si>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</si>
  <si>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</si>
  <si>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</si>
  <si>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</si>
  <si>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</si>
  <si>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</si>
  <si>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</si>
  <si>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</si>
  <si>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</si>
  <si>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</si>
  <si>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</si>
  <si>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</si>
  <si>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</si>
  <si>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</si>
  <si>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</si>
  <si>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</si>
  <si>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</si>
  <si>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</si>
  <si>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</si>
  <si>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</si>
  <si>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</si>
  <si>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</si>
  <si>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</si>
  <si>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</si>
  <si>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</si>
  <si>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</si>
  <si>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</si>
  <si>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</si>
  <si>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</si>
  <si>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</si>
  <si>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</si>
  <si>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</si>
  <si>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</si>
  <si>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</si>
  <si>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</si>
  <si>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</si>
  <si>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</si>
  <si>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</si>
  <si>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</si>
  <si>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</si>
  <si>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</si>
  <si>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</si>
  <si>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</si>
  <si>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</si>
  <si>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</si>
  <si>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</si>
  <si>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</si>
  <si>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</si>
  <si>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</si>
  <si>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</si>
  <si>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</si>
  <si>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</si>
  <si>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</si>
  <si>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</si>
  <si>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</si>
  <si>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</si>
  <si>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</si>
  <si>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</si>
  <si>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</si>
  <si>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</si>
  <si>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</si>
  <si>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</si>
  <si>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</si>
  <si>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</si>
  <si>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</si>
  <si>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</si>
  <si>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</si>
  <si>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</si>
  <si>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</si>
  <si>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</si>
  <si>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</si>
  <si>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</si>
  <si>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</si>
  <si>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</si>
  <si>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</si>
  <si>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</si>
  <si>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</si>
  <si>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</si>
  <si>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</si>
  <si>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</si>
  <si>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</si>
  <si>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</si>
  <si>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</si>
  <si>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</si>
  <si>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</si>
  <si>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</si>
  <si>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</si>
  <si>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</si>
  <si>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</si>
  <si>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</si>
  <si>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</si>
  <si>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</si>
  <si>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</si>
  <si>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</si>
  <si>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</si>
  <si>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</si>
  <si>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</si>
  <si>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</si>
  <si>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</si>
  <si>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</si>
  <si>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</si>
  <si>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</si>
  <si>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</si>
  <si>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</si>
  <si>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</si>
  <si>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</si>
  <si>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</si>
  <si>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</si>
  <si>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</si>
  <si>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</si>
  <si>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</si>
  <si>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</si>
  <si>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</si>
  <si>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</si>
  <si>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</si>
  <si>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</si>
  <si>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</si>
  <si>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</si>
  <si>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</si>
  <si>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</si>
  <si>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</si>
  <si>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</si>
  <si>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</si>
  <si>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</si>
  <si>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</si>
  <si>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</si>
  <si>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</si>
  <si>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</si>
  <si>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</si>
  <si>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</si>
  <si>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</si>
  <si>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</si>
  <si>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</si>
  <si>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</si>
  <si>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</si>
  <si>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</si>
  <si>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</si>
  <si>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</si>
  <si>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</si>
  <si>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</si>
  <si>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</si>
  <si>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</si>
  <si>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</si>
  <si>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</si>
  <si>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</si>
  <si>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</si>
  <si>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</si>
  <si>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</si>
  <si>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</si>
  <si>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</si>
  <si>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</si>
  <si>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</si>
  <si>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</si>
  <si>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</si>
  <si>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</si>
  <si>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</si>
  <si>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</si>
  <si>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</si>
  <si>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</si>
  <si>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</si>
  <si>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</si>
  <si>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</si>
  <si>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</si>
  <si>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</si>
  <si>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</si>
  <si>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</si>
  <si>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</si>
  <si>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</si>
  <si>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</si>
  <si>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</si>
  <si>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</si>
  <si>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</si>
  <si>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</si>
  <si>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</si>
  <si>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</si>
  <si>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</si>
  <si>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</si>
  <si>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</si>
  <si>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</si>
  <si>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</si>
  <si>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</si>
  <si>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</si>
  <si>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</si>
  <si>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</si>
  <si>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</si>
  <si>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</si>
  <si>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</si>
  <si>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</si>
  <si>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</si>
  <si>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</si>
  <si>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</si>
  <si>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</si>
  <si>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</si>
  <si>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</si>
  <si>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</si>
  <si>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</si>
  <si>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</si>
  <si>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</si>
  <si>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</si>
  <si>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</si>
  <si>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</si>
  <si>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</si>
  <si>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</si>
  <si>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</si>
  <si>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</si>
  <si>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</si>
  <si>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</si>
  <si>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</si>
  <si>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</si>
  <si>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</si>
  <si>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</si>
  <si>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</si>
  <si>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</si>
  <si>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</si>
  <si>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</si>
  <si>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</si>
  <si>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</si>
  <si>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</si>
  <si>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</si>
  <si>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</si>
  <si>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</si>
  <si>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</si>
  <si>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</si>
  <si>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</si>
  <si>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</si>
  <si>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</si>
  <si>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</si>
  <si>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</si>
  <si>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</si>
  <si>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</si>
  <si>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</si>
  <si>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</si>
  <si>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</si>
  <si>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</si>
  <si>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</si>
  <si>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</si>
  <si>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</si>
  <si>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</si>
  <si>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</si>
  <si>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</si>
  <si>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</si>
  <si>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</si>
  <si>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</si>
  <si>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</si>
  <si>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</si>
  <si>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</si>
  <si>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</si>
  <si>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</si>
  <si>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</si>
  <si>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</si>
  <si>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</si>
  <si>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</si>
  <si>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</si>
  <si>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</si>
  <si>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</si>
  <si>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</si>
  <si>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</si>
  <si>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</si>
  <si>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</si>
  <si>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</si>
  <si>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</si>
  <si>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</si>
  <si>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</si>
  <si>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</si>
  <si>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</si>
  <si>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</si>
  <si>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</si>
  <si>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</si>
  <si>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</si>
  <si>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</si>
  <si>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</si>
  <si>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</si>
  <si>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</si>
  <si>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</si>
  <si>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</si>
  <si>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</si>
  <si>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</si>
  <si>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</si>
  <si>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</si>
  <si>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</si>
  <si>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</si>
  <si>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</si>
  <si>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</si>
  <si>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</si>
  <si>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</si>
  <si>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</si>
  <si>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</si>
  <si>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</si>
  <si>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</si>
  <si>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</si>
  <si>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</si>
  <si>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</si>
  <si>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</si>
  <si>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</si>
  <si>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</si>
  <si>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</si>
  <si>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</si>
  <si>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</si>
  <si>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</si>
  <si>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</si>
  <si>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</si>
  <si>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</si>
  <si>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</si>
  <si>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</si>
  <si>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</si>
  <si>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</si>
  <si>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</si>
  <si>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</si>
  <si>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</si>
  <si>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</si>
  <si>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</si>
  <si>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</si>
  <si>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</si>
  <si>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</si>
  <si>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</si>
  <si>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</si>
  <si>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</si>
  <si>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</si>
  <si>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</si>
  <si>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</si>
  <si>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</si>
  <si>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</si>
  <si>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</si>
  <si>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</si>
  <si>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</si>
  <si>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</si>
  <si>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</si>
  <si>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</si>
  <si>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</si>
  <si>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</si>
  <si>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</si>
  <si>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</si>
  <si>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</si>
  <si>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</si>
  <si>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</si>
  <si>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</si>
  <si>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</si>
  <si>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</si>
  <si>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</si>
  <si>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</si>
  <si>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</si>
  <si>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</si>
  <si>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</si>
  <si>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</si>
  <si>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</si>
  <si>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</si>
  <si>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</si>
  <si>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</si>
  <si>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</si>
  <si>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</si>
  <si>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</si>
  <si>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</si>
  <si>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</si>
  <si>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</si>
  <si>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</si>
  <si>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</si>
  <si>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</si>
  <si>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</si>
  <si>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</si>
  <si>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</si>
  <si>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</si>
  <si>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</si>
  <si>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</si>
  <si>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</si>
  <si>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</si>
  <si>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</si>
  <si>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</si>
  <si>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</si>
  <si>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</si>
  <si>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</si>
  <si>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</si>
  <si>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</si>
  <si>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</si>
  <si>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</si>
  <si>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</si>
  <si>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</si>
  <si>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</si>
  <si>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</si>
  <si>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</si>
  <si>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</si>
  <si>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</si>
  <si>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</si>
  <si>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</si>
  <si>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</si>
  <si>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</si>
  <si>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</si>
  <si>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</si>
  <si>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</si>
  <si>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</si>
  <si>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</si>
  <si>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</si>
  <si>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</si>
  <si>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</si>
  <si>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</si>
  <si>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</si>
  <si>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</si>
  <si>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</si>
  <si>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</si>
  <si>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</si>
  <si>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</si>
  <si>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</si>
  <si>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</si>
  <si>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</si>
  <si>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</si>
  <si>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</si>
  <si>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</si>
  <si>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</si>
  <si>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</si>
  <si>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</si>
  <si>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</si>
  <si>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</si>
  <si>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</si>
  <si>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</si>
  <si>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</si>
  <si>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</si>
  <si>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</si>
  <si>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</si>
  <si>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</si>
  <si>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</si>
  <si>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</si>
  <si>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</si>
  <si>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</si>
  <si>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</si>
  <si>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</si>
  <si>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</si>
  <si>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</si>
  <si>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</si>
  <si>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</si>
  <si>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</si>
  <si>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</si>
  <si>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</si>
  <si>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</si>
  <si>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</si>
  <si>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</si>
  <si>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</si>
  <si>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</si>
  <si>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</si>
  <si>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</si>
  <si>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</si>
  <si>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</si>
  <si>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</si>
  <si>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</si>
  <si>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</si>
  <si>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</si>
  <si>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</si>
  <si>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</si>
  <si>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</si>
  <si>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</si>
  <si>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</si>
  <si>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</si>
  <si>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</si>
  <si>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</si>
  <si>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</si>
  <si>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</si>
  <si>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</si>
  <si>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</si>
  <si>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</si>
  <si>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</si>
  <si>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</si>
  <si>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</si>
  <si>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</si>
  <si>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</si>
  <si>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</si>
  <si>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</si>
  <si>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</si>
  <si>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</si>
  <si>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</si>
  <si>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</si>
  <si>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</si>
  <si>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</si>
  <si>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</si>
  <si>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</si>
  <si>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</si>
  <si>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</si>
  <si>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</si>
  <si>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</si>
  <si>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</si>
  <si>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</si>
  <si>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</si>
  <si>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</si>
  <si>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</si>
  <si>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</si>
  <si>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</si>
  <si>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</si>
  <si>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</si>
  <si>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</si>
  <si>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</si>
  <si>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</si>
  <si>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</si>
  <si>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</si>
  <si>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</si>
  <si>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</si>
  <si>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</si>
  <si>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</si>
  <si>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</si>
  <si>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</si>
  <si>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</si>
  <si>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</si>
  <si>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</si>
  <si>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</si>
  <si>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</si>
  <si>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</si>
  <si>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</si>
  <si>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</si>
  <si>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</si>
  <si>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</si>
  <si>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</si>
  <si>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</si>
  <si>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</si>
  <si>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</si>
  <si>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</si>
  <si>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</si>
  <si>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</si>
  <si>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</si>
  <si>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</si>
  <si>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</si>
  <si>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</si>
  <si>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</si>
  <si>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</si>
  <si>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</si>
  <si>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</si>
  <si>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</si>
  <si>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</si>
  <si>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</si>
  <si>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</si>
  <si>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</si>
  <si>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</si>
  <si>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</si>
  <si>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</si>
  <si>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</si>
  <si>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</si>
  <si>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</si>
  <si>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</si>
  <si>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</si>
  <si>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</si>
  <si>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</si>
  <si>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</si>
  <si>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</si>
  <si>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</si>
  <si>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</si>
  <si>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</si>
  <si>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</si>
  <si>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</si>
  <si>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</si>
  <si>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</si>
  <si>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</si>
  <si>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</si>
  <si>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</si>
  <si>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</si>
  <si>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</si>
  <si>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</si>
  <si>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</si>
  <si>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</si>
  <si>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</si>
  <si>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</si>
  <si>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</si>
  <si>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</si>
  <si>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</si>
  <si>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</si>
  <si>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</si>
  <si>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</si>
  <si>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</si>
  <si>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</si>
  <si>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</si>
  <si>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</si>
  <si>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</si>
  <si>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</si>
  <si>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</si>
  <si>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</si>
  <si>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</si>
  <si>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</si>
  <si>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</si>
  <si>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</si>
  <si>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</si>
  <si>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</si>
  <si>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</si>
  <si>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</si>
  <si>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</si>
  <si>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</si>
  <si>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</si>
  <si>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</si>
  <si>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</si>
  <si>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</si>
  <si>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</si>
  <si>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</si>
  <si>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</si>
  <si>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</si>
  <si>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</si>
  <si>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</si>
  <si>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</si>
  <si>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</si>
  <si>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</si>
  <si>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</si>
  <si>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</si>
  <si>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</si>
  <si>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</si>
  <si>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</si>
  <si>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</si>
  <si>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</si>
  <si>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</si>
  <si>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</si>
  <si>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</si>
  <si>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</si>
  <si>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</si>
  <si>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</si>
  <si>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</si>
  <si>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</si>
  <si>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</si>
  <si>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</si>
  <si>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</si>
  <si>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</si>
  <si>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</si>
  <si>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</si>
  <si>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</si>
  <si>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</si>
  <si>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</si>
  <si>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</si>
  <si>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</si>
  <si>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</si>
  <si>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</si>
  <si>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</si>
  <si>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</si>
  <si>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</si>
  <si>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</si>
  <si>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</si>
  <si>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</si>
  <si>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</si>
  <si>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</si>
  <si>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</si>
  <si>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</si>
  <si>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</si>
  <si>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</si>
  <si>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</si>
  <si>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</si>
  <si>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</si>
  <si>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</si>
  <si>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</si>
  <si>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</si>
  <si>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</si>
  <si>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</si>
  <si>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</si>
  <si>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</si>
  <si>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</si>
  <si>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</si>
  <si>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</si>
  <si>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</si>
  <si>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</si>
  <si>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</si>
  <si>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</si>
  <si>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</si>
  <si>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</si>
  <si>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</si>
  <si>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</si>
  <si>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</si>
  <si>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</si>
  <si>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</si>
  <si>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</si>
  <si>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</si>
  <si>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</si>
  <si>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</si>
  <si>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</si>
  <si>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</si>
  <si>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</si>
  <si>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</si>
  <si>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</si>
  <si>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</si>
  <si>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</si>
  <si>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</si>
  <si>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</si>
  <si>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</si>
  <si>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</si>
  <si>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</si>
  <si>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</si>
  <si>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</si>
  <si>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</si>
  <si>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</si>
  <si>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</si>
  <si>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</si>
  <si>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</si>
  <si>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</si>
  <si>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</si>
  <si>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</si>
  <si>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</si>
  <si>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</si>
  <si>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</si>
  <si>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</si>
  <si>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</si>
  <si>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</si>
  <si>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</si>
  <si>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</si>
  <si>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</si>
  <si>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</si>
  <si>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</si>
  <si>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</si>
  <si>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</si>
  <si>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</si>
  <si>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</si>
  <si>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</si>
  <si>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</si>
  <si>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</si>
  <si>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</si>
  <si>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</si>
  <si>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</si>
  <si>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</si>
  <si>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</si>
  <si>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</si>
  <si>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</si>
  <si>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</si>
  <si>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</si>
  <si>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</si>
  <si>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</si>
  <si>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</si>
  <si>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</si>
  <si>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</si>
  <si>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</si>
  <si>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</si>
  <si>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</si>
  <si>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</si>
  <si>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</si>
  <si>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</si>
  <si>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</si>
  <si>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</si>
  <si>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</si>
  <si>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</si>
  <si>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</si>
  <si>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</si>
  <si>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</si>
  <si>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</si>
  <si>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</si>
  <si>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</si>
  <si>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</si>
  <si>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</si>
  <si>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</si>
  <si>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</si>
  <si>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</si>
  <si>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</si>
  <si>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</si>
  <si>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</si>
  <si>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</si>
  <si>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</si>
  <si>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</si>
  <si>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</si>
  <si>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</si>
  <si>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</si>
  <si>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</si>
  <si>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</si>
  <si>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</si>
  <si>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</si>
  <si>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</si>
  <si>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</si>
  <si>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</si>
  <si>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</si>
  <si>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</si>
  <si>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</si>
  <si>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</si>
  <si>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</si>
  <si>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</si>
  <si>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</si>
  <si>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</si>
  <si>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</si>
  <si>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</si>
  <si>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</si>
  <si>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</si>
  <si>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</si>
  <si>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</si>
  <si>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</si>
  <si>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</si>
  <si>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</si>
  <si>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</si>
  <si>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</si>
  <si>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</si>
  <si>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</si>
  <si>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</si>
  <si>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</si>
  <si>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</si>
  <si>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</si>
  <si>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</si>
  <si>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</si>
  <si>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</si>
  <si>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</si>
  <si>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</si>
  <si>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</si>
  <si>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</si>
  <si>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</si>
  <si>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</si>
  <si>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</si>
  <si>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</si>
  <si>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</si>
  <si>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</si>
  <si>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</si>
  <si>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</si>
  <si>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</si>
  <si>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</si>
  <si>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</si>
  <si>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</si>
  <si>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</si>
  <si>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</si>
  <si>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</si>
  <si>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</si>
  <si>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</si>
  <si>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</si>
  <si>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</si>
  <si>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</si>
  <si>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</si>
  <si>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</si>
  <si>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</si>
  <si>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</si>
  <si>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</si>
  <si>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</si>
  <si>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</si>
  <si>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</si>
  <si>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</si>
  <si>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</si>
  <si>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</si>
  <si>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</si>
  <si>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</si>
  <si>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</si>
  <si>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</si>
  <si>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</si>
  <si>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</si>
  <si>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</si>
  <si>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</si>
  <si>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</si>
  <si>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</si>
  <si>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</si>
  <si>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</si>
  <si>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</si>
  <si>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</si>
  <si>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</si>
  <si>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</si>
  <si>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</si>
  <si>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</si>
  <si>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</si>
  <si>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</si>
  <si>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</si>
  <si>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</si>
  <si>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</si>
  <si>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</si>
  <si>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</si>
  <si>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</si>
  <si>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</si>
  <si>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</si>
  <si>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</si>
  <si>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</si>
  <si>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</si>
  <si>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</si>
  <si>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</si>
  <si>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</si>
  <si>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</si>
  <si>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</si>
  <si>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</si>
  <si>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</si>
  <si>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</si>
  <si>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</si>
  <si>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</si>
  <si>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</si>
  <si>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</si>
  <si>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</si>
  <si>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</si>
  <si>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</si>
  <si>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</si>
  <si>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</si>
  <si>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</si>
  <si>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</si>
  <si>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</si>
  <si>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</si>
  <si>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</si>
  <si>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</si>
  <si>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</si>
  <si>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</si>
  <si>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</si>
  <si>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</si>
  <si>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</si>
  <si>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</si>
  <si>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</si>
  <si>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</si>
  <si>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</si>
  <si>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</si>
  <si>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</si>
  <si>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</si>
  <si>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</si>
  <si>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</si>
  <si>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</si>
  <si>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</si>
  <si>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</si>
  <si>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</si>
  <si>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</si>
  <si>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</si>
  <si>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</si>
  <si>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</si>
  <si>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</si>
  <si>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</si>
  <si>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</si>
  <si>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</si>
  <si>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</si>
  <si>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</si>
  <si>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</si>
  <si>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</si>
  <si>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</si>
  <si>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</si>
  <si>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</si>
  <si>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</si>
  <si>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</si>
  <si>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</si>
  <si>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</si>
  <si>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</si>
  <si>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</si>
  <si>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</si>
  <si>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</si>
  <si>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</si>
  <si>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</si>
  <si>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</si>
  <si>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</si>
  <si>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</si>
  <si>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</si>
  <si>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</si>
  <si>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</si>
  <si>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</si>
  <si>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</si>
  <si>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</si>
  <si>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</si>
  <si>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</si>
  <si>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</si>
  <si>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</si>
  <si>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</si>
  <si>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</si>
  <si>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</si>
  <si>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</si>
  <si>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</si>
  <si>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</si>
  <si>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</si>
  <si>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</si>
  <si>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</si>
  <si>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</si>
  <si>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</si>
  <si>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</si>
  <si>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</si>
  <si>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</si>
  <si>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</si>
  <si>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</si>
  <si>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</si>
  <si>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</si>
  <si>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</si>
  <si>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</si>
  <si>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</si>
  <si>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</si>
  <si>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</si>
  <si>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</si>
  <si>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</si>
  <si>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</si>
  <si>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</si>
  <si>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</si>
  <si>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</si>
  <si>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</si>
  <si>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</si>
  <si>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</si>
  <si>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</si>
  <si>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</si>
  <si>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</si>
  <si>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</si>
  <si>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</si>
  <si>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</si>
  <si>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</si>
  <si>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</si>
  <si>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</si>
  <si>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</si>
  <si>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</si>
  <si>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</si>
  <si>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</si>
  <si>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</si>
  <si>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</si>
  <si>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</si>
  <si>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</si>
  <si>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</si>
  <si>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</si>
  <si>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</si>
  <si>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</si>
  <si>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</si>
  <si>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</si>
  <si>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</si>
  <si>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</si>
  <si>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</si>
  <si>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</si>
  <si>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</si>
  <si>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</si>
  <si>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</si>
  <si>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</si>
  <si>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</si>
  <si>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</si>
  <si>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</si>
  <si>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</si>
  <si>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</si>
  <si>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</si>
  <si>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</si>
  <si>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</si>
  <si>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</si>
  <si>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</si>
  <si>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</si>
  <si>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</si>
  <si>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</si>
  <si>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</si>
  <si>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</si>
  <si>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</si>
  <si>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</si>
  <si>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</si>
  <si>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</si>
  <si>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</si>
  <si>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</si>
  <si>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</si>
  <si>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</si>
  <si>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</si>
  <si>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</si>
  <si>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</si>
  <si>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</si>
  <si>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</si>
  <si>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</si>
  <si>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</si>
  <si>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</si>
  <si>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</si>
  <si>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</si>
  <si>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</si>
  <si>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</si>
  <si>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</si>
  <si>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</si>
  <si>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</si>
  <si>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</si>
  <si>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</si>
  <si>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</si>
  <si>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</si>
  <si>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</si>
  <si>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</si>
  <si>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</si>
  <si>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</si>
  <si>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</si>
  <si>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</si>
  <si>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</si>
  <si>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</si>
  <si>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</si>
  <si>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</si>
  <si>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</si>
  <si>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</si>
  <si>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</si>
  <si>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</si>
  <si>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</si>
  <si>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</si>
  <si>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</si>
  <si>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</si>
  <si>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</si>
  <si>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</si>
  <si>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</si>
  <si>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</si>
  <si>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</si>
  <si>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</si>
  <si>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</si>
  <si>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</si>
  <si>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</si>
  <si>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</si>
  <si>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</si>
  <si>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</si>
  <si>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</si>
  <si>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</si>
  <si>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</si>
  <si>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</si>
  <si>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</si>
  <si>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</si>
  <si>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</si>
  <si>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</si>
  <si>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</si>
  <si>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</si>
  <si>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</si>
  <si>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</si>
  <si>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</si>
  <si>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</si>
  <si>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</si>
  <si>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</si>
  <si>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</si>
  <si>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</si>
  <si>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</si>
  <si>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</si>
  <si>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</si>
  <si>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</si>
  <si>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</si>
  <si>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</si>
  <si>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</si>
  <si>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</si>
  <si>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</si>
  <si>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</si>
  <si>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</si>
  <si>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</si>
  <si>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</si>
  <si>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</si>
  <si>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</si>
  <si>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</si>
  <si>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</si>
  <si>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</si>
  <si>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</si>
  <si>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</si>
  <si>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</si>
  <si>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</si>
  <si>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</si>
  <si>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</si>
  <si>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</si>
  <si>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</si>
  <si>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</si>
  <si>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</si>
  <si>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</si>
  <si>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</si>
  <si>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</si>
  <si>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</si>
  <si>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</si>
  <si>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</si>
  <si>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</si>
  <si>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</si>
  <si>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</si>
  <si>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</si>
  <si>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</si>
  <si>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</si>
  <si>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</si>
  <si>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</si>
  <si>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</si>
  <si>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</si>
  <si>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</si>
  <si>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</si>
  <si>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</si>
  <si>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</si>
  <si>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</si>
  <si>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</si>
  <si>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</si>
  <si>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</si>
  <si>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</si>
  <si>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</si>
  <si>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</si>
  <si>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</si>
  <si>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</si>
  <si>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</si>
  <si>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</si>
  <si>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</si>
  <si>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</si>
  <si>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</si>
  <si>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</si>
  <si>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</si>
  <si>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</si>
  <si>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</si>
  <si>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</si>
  <si>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</si>
  <si>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</si>
  <si>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</si>
  <si>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</si>
  <si>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</si>
  <si>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</si>
  <si>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</si>
  <si>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</si>
  <si>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</si>
  <si>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</si>
  <si>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</si>
  <si>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</si>
  <si>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</si>
  <si>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</si>
  <si>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</si>
  <si>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</si>
  <si>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</si>
  <si>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</si>
  <si>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</si>
  <si>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</si>
  <si>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</si>
  <si>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</si>
  <si>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</si>
  <si>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</si>
  <si>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</si>
  <si>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</si>
  <si>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</si>
  <si>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</si>
  <si>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</si>
  <si>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</si>
  <si>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</si>
  <si>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</si>
  <si>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</si>
  <si>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</si>
  <si>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</si>
  <si>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</si>
  <si>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</si>
  <si>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</si>
  <si>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</si>
  <si>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</si>
  <si>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</si>
  <si>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</si>
  <si>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</si>
  <si>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</si>
  <si>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</si>
  <si>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</si>
  <si>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</si>
  <si>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</si>
  <si>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</si>
  <si>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</si>
  <si>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</si>
  <si>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</si>
  <si>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</si>
  <si>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</si>
  <si>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</si>
  <si>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</si>
  <si>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</si>
  <si>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</si>
  <si>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</si>
  <si>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</si>
  <si>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</si>
  <si>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</si>
  <si>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</si>
  <si>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</si>
  <si>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</si>
  <si>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</si>
  <si>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</si>
  <si>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</si>
  <si>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</si>
  <si>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</si>
  <si>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</si>
  <si>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</si>
  <si>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</si>
  <si>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</si>
  <si>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</si>
  <si>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</si>
  <si>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</si>
  <si>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</si>
  <si>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</si>
  <si>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</si>
  <si>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</si>
  <si>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</si>
  <si>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</si>
  <si>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</si>
  <si>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</si>
  <si>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</si>
  <si>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</si>
  <si>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</si>
  <si>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</si>
  <si>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</si>
  <si>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</si>
  <si>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</si>
  <si>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</si>
  <si>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</si>
  <si>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</si>
  <si>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</si>
  <si>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</si>
  <si>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</si>
  <si>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</si>
  <si>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</si>
  <si>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</si>
  <si>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</si>
  <si>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</si>
  <si>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</si>
  <si>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</si>
  <si>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</si>
  <si>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</si>
  <si>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</si>
  <si>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</si>
  <si>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</si>
  <si>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</si>
  <si>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</si>
  <si>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</si>
  <si>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</si>
  <si>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</si>
  <si>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</si>
  <si>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</si>
  <si>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</si>
  <si>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</si>
  <si>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</si>
  <si>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</si>
  <si>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</si>
  <si>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</si>
  <si>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</si>
  <si>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</si>
  <si>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</si>
  <si>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</si>
  <si>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</si>
  <si>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</si>
  <si>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</si>
  <si>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</si>
  <si>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</si>
  <si>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</si>
  <si>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</si>
  <si>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</si>
  <si>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</si>
  <si>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</si>
  <si>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</si>
  <si>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</si>
  <si>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</si>
  <si>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</si>
  <si>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</si>
  <si>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</si>
  <si>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</si>
  <si>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</si>
  <si>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</si>
  <si>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</si>
  <si>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</si>
  <si>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</si>
  <si>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</si>
  <si>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</si>
  <si>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</si>
  <si>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</si>
  <si>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</si>
  <si>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</si>
  <si>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</si>
  <si>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</si>
  <si>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</si>
  <si>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</si>
  <si>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</si>
  <si>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</si>
  <si>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</si>
  <si>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</si>
  <si>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</si>
  <si>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</si>
  <si>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</si>
  <si>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</si>
  <si>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</si>
  <si>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</si>
  <si>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</si>
  <si>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</si>
  <si>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</si>
  <si>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</si>
  <si>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</si>
  <si>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</si>
  <si>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</si>
  <si>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</si>
  <si>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</si>
  <si>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</si>
  <si>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</si>
  <si>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</si>
  <si>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</si>
  <si>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</si>
  <si>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</si>
  <si>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</si>
  <si>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</si>
  <si>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</si>
  <si>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</si>
  <si>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</si>
  <si>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</si>
  <si>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</si>
  <si>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</si>
  <si>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</si>
  <si>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</si>
  <si>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</si>
  <si>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</si>
  <si>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</si>
  <si>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</si>
  <si>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</si>
  <si>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</si>
  <si>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</si>
  <si>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</si>
  <si>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</si>
  <si>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</si>
  <si>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</si>
  <si>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</si>
  <si>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</si>
  <si>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</si>
  <si>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</si>
  <si>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</si>
  <si>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</si>
  <si>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</si>
  <si>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</si>
  <si>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</si>
  <si>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</si>
  <si>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</si>
  <si>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</si>
  <si>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</si>
  <si>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</si>
  <si>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</si>
  <si>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</si>
  <si>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</si>
  <si>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</si>
  <si>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</si>
  <si>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</si>
  <si>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</si>
  <si>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</si>
  <si>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</si>
  <si>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</si>
  <si>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</si>
  <si>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</si>
  <si>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</si>
  <si>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</si>
  <si>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</si>
  <si>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</si>
  <si>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</si>
  <si>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</si>
  <si>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</si>
  <si>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</si>
  <si>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</si>
  <si>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</si>
  <si>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</si>
  <si>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</si>
  <si>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</si>
  <si>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</si>
  <si>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</si>
  <si>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</si>
  <si>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</si>
  <si>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</si>
  <si>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</si>
  <si>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</si>
  <si>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</si>
  <si>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</si>
  <si>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</si>
  <si>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</si>
  <si>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</si>
  <si>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</si>
  <si>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</si>
  <si>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</si>
  <si>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</si>
  <si>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</si>
  <si>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</si>
  <si>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</si>
  <si>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</si>
  <si>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</si>
  <si>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</si>
  <si>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</si>
  <si>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</si>
  <si>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</si>
  <si>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</si>
  <si>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</si>
  <si>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</si>
  <si>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</si>
  <si>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</si>
  <si>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</si>
  <si>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</si>
  <si>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</si>
  <si>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</si>
  <si>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</si>
  <si>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</si>
  <si>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</si>
  <si>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</si>
  <si>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</si>
  <si>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</si>
  <si>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</si>
  <si>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</si>
  <si>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</si>
  <si>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</si>
  <si>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</si>
  <si>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</si>
  <si>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</si>
  <si>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</si>
  <si>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</si>
  <si>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</si>
  <si>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</si>
  <si>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</si>
  <si>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</si>
  <si>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</si>
  <si>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</si>
  <si>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</si>
  <si>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</si>
  <si>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</si>
  <si>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</si>
  <si>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</si>
  <si>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</si>
  <si>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</si>
  <si>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</si>
  <si>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</si>
  <si>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</si>
  <si>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</si>
  <si>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</si>
  <si>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</si>
  <si>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</si>
  <si>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</si>
  <si>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</si>
  <si>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</si>
  <si>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</si>
  <si>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</si>
  <si>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</si>
  <si>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</si>
  <si>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</si>
  <si>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</si>
  <si>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</si>
  <si>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</si>
  <si>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</si>
  <si>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</si>
  <si>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</si>
  <si>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</si>
  <si>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</si>
  <si>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</si>
  <si>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</si>
  <si>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</si>
  <si>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</si>
  <si>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</si>
  <si>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</si>
  <si>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</si>
  <si>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</si>
  <si>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</si>
  <si>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</si>
  <si>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</si>
  <si>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</si>
  <si>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</si>
  <si>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</si>
  <si>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</si>
  <si>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</si>
  <si>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</si>
  <si>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</si>
  <si>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</si>
  <si>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</si>
  <si>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</si>
  <si>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</si>
  <si>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</si>
  <si>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</si>
  <si>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</si>
  <si>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</si>
  <si>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</si>
  <si>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</si>
  <si>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</si>
  <si>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</si>
  <si>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</si>
  <si>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</si>
  <si>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</si>
  <si>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</si>
  <si>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</si>
  <si>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</si>
  <si>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</si>
  <si>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</si>
  <si>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</si>
  <si>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</si>
  <si>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</si>
  <si>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</si>
  <si>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</si>
  <si>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</si>
  <si>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</si>
  <si>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</si>
  <si>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</si>
  <si>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</si>
  <si>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</si>
  <si>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</si>
  <si>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</si>
  <si>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</si>
  <si>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</si>
  <si>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</si>
  <si>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</si>
  <si>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</si>
  <si>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</si>
  <si>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</si>
  <si>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</si>
  <si>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</si>
  <si>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</si>
  <si>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</si>
  <si>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</si>
  <si>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</si>
  <si>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</si>
  <si>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</si>
  <si>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</si>
  <si>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</si>
  <si>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</si>
  <si>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</si>
  <si>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</si>
  <si>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</si>
  <si>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</si>
  <si>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</si>
  <si>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</si>
  <si>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</si>
  <si>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</si>
  <si>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</si>
  <si>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</si>
  <si>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</si>
  <si>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</si>
  <si>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</si>
  <si>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</si>
  <si>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</si>
  <si>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</si>
  <si>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</si>
  <si>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</si>
  <si>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</si>
  <si>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</si>
  <si>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</si>
  <si>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</si>
  <si>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</si>
  <si>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</si>
  <si>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</si>
  <si>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</si>
  <si>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</si>
  <si>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</si>
  <si>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</si>
  <si>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</si>
  <si>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</si>
  <si>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</si>
  <si>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</si>
  <si>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</si>
  <si>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</si>
  <si>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</si>
  <si>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</si>
  <si>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</si>
  <si>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</si>
  <si>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</si>
  <si>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</si>
  <si>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</si>
  <si>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</si>
  <si>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</si>
  <si>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</si>
  <si>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</si>
  <si>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</si>
  <si>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</si>
  <si>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</si>
  <si>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</si>
  <si>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</si>
  <si>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</si>
  <si>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</si>
  <si>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</si>
  <si>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</si>
  <si>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</si>
  <si>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</si>
  <si>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</si>
  <si>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</si>
  <si>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</si>
  <si>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</si>
  <si>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</si>
  <si>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</si>
  <si>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</si>
  <si>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</si>
  <si>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</si>
  <si>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</si>
  <si>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</si>
  <si>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</si>
  <si>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</si>
  <si>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</si>
  <si>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</si>
  <si>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</si>
  <si>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</si>
  <si>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</si>
  <si>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</si>
  <si>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</si>
  <si>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</si>
  <si>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</si>
  <si>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</si>
  <si>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</si>
  <si>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</si>
  <si>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</si>
  <si>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</si>
  <si>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</si>
  <si>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</si>
  <si>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</si>
  <si>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</si>
  <si>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</si>
  <si>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</si>
  <si>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</si>
  <si>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</si>
  <si>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</si>
  <si>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</si>
  <si>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</si>
  <si>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</si>
  <si>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</si>
  <si>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</si>
  <si>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</si>
  <si>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</si>
  <si>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</si>
  <si>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</si>
  <si>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</si>
  <si>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</si>
  <si>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</si>
  <si>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</si>
  <si>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</si>
  <si>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</si>
  <si>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</si>
  <si>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</si>
  <si>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</si>
  <si>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</si>
  <si>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</si>
  <si>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</si>
  <si>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</si>
  <si>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</si>
  <si>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</si>
  <si>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</si>
  <si>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</si>
  <si>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</si>
  <si>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</si>
  <si>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</si>
  <si>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</si>
  <si>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</si>
  <si>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</si>
  <si>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</si>
  <si>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</si>
  <si>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</si>
  <si>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</si>
  <si>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</si>
  <si>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</si>
  <si>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</si>
  <si>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</si>
  <si>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</si>
  <si>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</si>
  <si>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</si>
  <si>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</si>
  <si>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</si>
  <si>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</si>
  <si>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</si>
  <si>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</si>
  <si>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</si>
  <si>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</si>
  <si>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</si>
  <si>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</si>
  <si>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</si>
  <si>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</si>
  <si>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</si>
  <si>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</si>
  <si>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</si>
  <si>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</si>
  <si>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</si>
  <si>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</si>
  <si>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</si>
  <si>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</si>
  <si>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</si>
  <si>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</si>
  <si>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</si>
  <si>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</si>
  <si>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</si>
  <si>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</si>
  <si>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</si>
  <si>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</si>
  <si>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</si>
  <si>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</si>
  <si>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</si>
  <si>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</si>
  <si>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</si>
  <si>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</si>
  <si>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</si>
  <si>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</si>
  <si>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</si>
  <si>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</si>
  <si>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</si>
  <si>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</si>
  <si>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</si>
  <si>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</si>
  <si>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</si>
  <si>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</si>
  <si>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</si>
  <si>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</si>
  <si>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</si>
  <si>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</si>
  <si>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</si>
  <si>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</si>
  <si>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</si>
  <si>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</si>
  <si>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</si>
  <si>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</si>
  <si>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</si>
  <si>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</si>
  <si>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</si>
  <si>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</si>
  <si>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</si>
  <si>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</si>
  <si>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</si>
  <si>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</si>
  <si>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</si>
  <si>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</si>
  <si>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</si>
  <si>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</si>
  <si>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</si>
  <si>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</si>
  <si>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</si>
  <si>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</si>
  <si>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</si>
  <si>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</si>
  <si>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</si>
  <si>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</si>
  <si>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</si>
  <si>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</si>
  <si>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</si>
  <si>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</si>
  <si>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</si>
  <si>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</si>
  <si>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</si>
  <si>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</si>
  <si>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</si>
  <si>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</si>
  <si>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</si>
  <si>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</si>
  <si>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</si>
  <si>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</si>
  <si>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</si>
  <si>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</si>
  <si>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</si>
  <si>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</si>
  <si>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</si>
  <si>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</si>
  <si>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</si>
  <si>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</si>
  <si>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</si>
  <si>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</si>
  <si>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</si>
  <si>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</si>
  <si>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</si>
  <si>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</si>
  <si>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</si>
  <si>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</si>
  <si>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</si>
  <si>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</si>
  <si>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</si>
  <si>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</si>
  <si>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</si>
  <si>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</si>
  <si>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</si>
  <si>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</si>
  <si>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</si>
  <si>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</si>
  <si>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</si>
  <si>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</si>
  <si>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</si>
  <si>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</si>
  <si>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</si>
  <si>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</si>
  <si>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</si>
  <si>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</si>
  <si>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</si>
  <si>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</si>
  <si>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</si>
  <si>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</si>
  <si>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</si>
  <si>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</si>
  <si>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</si>
  <si>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</si>
  <si>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</si>
  <si>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</si>
  <si>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</si>
  <si>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</si>
  <si>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</si>
  <si>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</si>
  <si>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</si>
  <si>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</si>
  <si>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</si>
  <si>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</si>
  <si>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</si>
  <si>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</si>
  <si>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</si>
  <si>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</si>
  <si>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</si>
  <si>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</si>
  <si>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</si>
  <si>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</si>
  <si>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</si>
  <si>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</si>
  <si>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</si>
  <si>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</si>
  <si>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</si>
  <si>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</si>
  <si>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</si>
  <si>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</si>
  <si>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</si>
  <si>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</si>
  <si>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</si>
  <si>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</si>
  <si>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</si>
  <si>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</si>
  <si>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</si>
  <si>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</si>
  <si>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</si>
  <si>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</si>
  <si>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</si>
  <si>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</si>
  <si>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</si>
  <si>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</si>
  <si>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</si>
  <si>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</si>
  <si>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</si>
  <si>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</si>
  <si>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</si>
  <si>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</si>
  <si>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</si>
  <si>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</si>
  <si>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</si>
  <si>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</si>
  <si>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</si>
  <si>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</si>
  <si>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</si>
  <si>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</si>
  <si>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</si>
  <si>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</si>
  <si>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</si>
  <si>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</si>
  <si>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</si>
  <si>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</si>
  <si>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</si>
  <si>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</si>
  <si>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</si>
  <si>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</si>
  <si>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</si>
  <si>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</si>
  <si>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</si>
  <si>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</si>
  <si>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</si>
  <si>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</si>
  <si>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</si>
  <si>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</si>
  <si>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</si>
  <si>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</si>
  <si>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</si>
  <si>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</si>
  <si>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</si>
  <si>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</si>
  <si>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</si>
  <si>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</si>
  <si>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</si>
  <si>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</si>
  <si>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</si>
  <si>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</si>
  <si>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</si>
  <si>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</si>
  <si>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</si>
  <si>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</si>
  <si>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</si>
  <si>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</si>
  <si>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</si>
  <si>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</si>
  <si>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</si>
  <si>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</si>
  <si>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</si>
  <si>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</si>
  <si>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</si>
  <si>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</si>
  <si>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</si>
  <si>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</si>
  <si>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</si>
  <si>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</si>
  <si>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</si>
  <si>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</si>
  <si>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</si>
  <si>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</si>
  <si>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</si>
  <si>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</si>
  <si>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</si>
  <si>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</si>
  <si>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</si>
  <si>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</si>
  <si>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</si>
  <si>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</si>
  <si>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</si>
  <si>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</si>
  <si>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</si>
  <si>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</si>
  <si>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</si>
  <si>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</si>
  <si>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</si>
  <si>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</si>
  <si>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</si>
  <si>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</si>
  <si>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</si>
  <si>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</si>
  <si>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</si>
  <si>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</si>
  <si>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</si>
  <si>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</si>
  <si>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</si>
  <si>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</si>
  <si>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</si>
  <si>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</si>
  <si>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</si>
  <si>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</si>
  <si>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</si>
  <si>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</si>
  <si>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</si>
  <si>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</si>
  <si>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</si>
  <si>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</si>
  <si>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</si>
  <si>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</si>
  <si>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</si>
  <si>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</si>
  <si>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</si>
  <si>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</si>
  <si>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</si>
  <si>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</si>
  <si>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</si>
  <si>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</si>
  <si>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</si>
  <si>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</si>
  <si>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</si>
  <si>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</si>
  <si>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</si>
  <si>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</si>
  <si>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</si>
  <si>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</si>
  <si>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</si>
  <si>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</si>
  <si>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</si>
  <si>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</si>
  <si>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</si>
  <si>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</si>
  <si>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</si>
  <si>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</si>
  <si>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</si>
  <si>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</si>
  <si>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</si>
  <si>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</si>
  <si>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</si>
  <si>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</si>
  <si>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</si>
  <si>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</si>
  <si>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</si>
  <si>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</si>
  <si>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</si>
  <si>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</si>
  <si>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</si>
  <si>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</si>
  <si>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</si>
  <si>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</si>
  <si>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</si>
  <si>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</si>
  <si>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</si>
  <si>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</si>
  <si>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</si>
  <si>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</si>
  <si>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</si>
  <si>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</si>
  <si>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</si>
  <si>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</si>
  <si>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</si>
  <si>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</si>
  <si>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</si>
  <si>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</si>
  <si>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</si>
  <si>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</si>
  <si>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</si>
  <si>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</si>
  <si>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</si>
  <si>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</si>
  <si>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</si>
  <si>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</si>
  <si>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</si>
  <si>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</si>
  <si>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</si>
  <si>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</si>
  <si>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</si>
  <si>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</si>
  <si>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</si>
  <si>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</si>
  <si>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</si>
  <si>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</si>
  <si>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</si>
  <si>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</si>
  <si>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</si>
  <si>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</si>
  <si>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</si>
  <si>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</si>
  <si>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</si>
  <si>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</si>
  <si>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</si>
  <si>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</si>
  <si>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</si>
  <si>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</si>
  <si>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</si>
  <si>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</si>
  <si>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</si>
  <si>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</si>
  <si>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</si>
  <si>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</si>
  <si>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</si>
  <si>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</si>
  <si>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</si>
  <si>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</si>
  <si>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</si>
  <si>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</si>
  <si>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</si>
  <si>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</si>
  <si>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</si>
  <si>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</si>
  <si>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</si>
  <si>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</si>
  <si>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</si>
  <si>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</si>
  <si>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</si>
  <si>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</si>
  <si>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</si>
  <si>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</si>
  <si>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</si>
  <si>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</si>
  <si>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</si>
  <si>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</si>
  <si>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</si>
  <si>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</si>
  <si>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</si>
  <si>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</si>
  <si>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</si>
  <si>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</si>
  <si>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</si>
  <si>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</si>
  <si>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</si>
  <si>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</si>
  <si>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</si>
  <si>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</si>
  <si>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</si>
  <si>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</si>
  <si>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</si>
  <si>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</si>
  <si>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</si>
  <si>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</si>
  <si>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</si>
  <si>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</si>
  <si>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</si>
  <si>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</si>
  <si>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</si>
  <si>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</si>
  <si>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</si>
  <si>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</si>
  <si>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</si>
  <si>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</si>
  <si>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</si>
  <si>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</si>
  <si>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</si>
  <si>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</si>
  <si>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</si>
  <si>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</si>
  <si>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</si>
  <si>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</si>
  <si>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</si>
  <si>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</si>
  <si>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</si>
  <si>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</si>
  <si>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</si>
  <si>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</si>
  <si>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</si>
  <si>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</si>
  <si>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</si>
  <si>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</si>
  <si>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</si>
  <si>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</si>
  <si>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</si>
  <si>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</si>
  <si>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</si>
  <si>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</si>
  <si>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</si>
  <si>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</si>
  <si>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</si>
  <si>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</si>
  <si>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</si>
  <si>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</si>
  <si>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</si>
  <si>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</si>
  <si>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</si>
  <si>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</si>
  <si>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</si>
  <si>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</si>
  <si>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</si>
  <si>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</si>
  <si>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</si>
  <si>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</si>
  <si>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</si>
  <si>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</si>
  <si>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</si>
  <si>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</si>
  <si>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</si>
  <si>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</si>
  <si>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</si>
  <si>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</si>
  <si>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</si>
  <si>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</si>
  <si>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</si>
  <si>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</si>
  <si>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</si>
  <si>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</si>
  <si>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</si>
  <si>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</si>
  <si>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</si>
  <si>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</si>
  <si>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</si>
  <si>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</si>
  <si>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</si>
  <si>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</si>
  <si>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</si>
  <si>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</si>
  <si>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</si>
  <si>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</si>
  <si>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</si>
  <si>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</si>
  <si>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</si>
  <si>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</si>
  <si>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</si>
  <si>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</si>
  <si>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</si>
  <si>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</si>
  <si>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</si>
  <si>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</si>
  <si>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</si>
  <si>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</si>
  <si>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</si>
  <si>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</si>
  <si>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</si>
  <si>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</si>
  <si>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</si>
  <si>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</si>
  <si>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</si>
  <si>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</si>
  <si>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</si>
  <si>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</si>
  <si>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</si>
  <si>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</si>
  <si>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</si>
  <si>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</si>
  <si>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</si>
  <si>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</si>
  <si>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</si>
  <si>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</si>
  <si>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</si>
  <si>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</si>
  <si>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</si>
  <si>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</si>
  <si>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</si>
  <si>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</si>
  <si>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</si>
  <si>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</si>
  <si>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</si>
  <si>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</si>
  <si>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</si>
  <si>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</si>
  <si>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</si>
  <si>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</si>
  <si>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</si>
  <si>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</si>
  <si>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</si>
  <si>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</si>
  <si>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</si>
  <si>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</si>
  <si>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</si>
  <si>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</si>
  <si>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</si>
  <si>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</si>
  <si>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</si>
  <si>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</si>
  <si>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</si>
  <si>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</si>
  <si>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</si>
  <si>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</si>
  <si>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</si>
  <si>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</si>
  <si>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</si>
  <si>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</si>
  <si>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</si>
  <si>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</si>
  <si>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</si>
  <si>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</si>
  <si>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</si>
  <si>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</si>
  <si>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</si>
  <si>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</si>
  <si>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</si>
  <si>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</si>
  <si>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</si>
  <si>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</si>
  <si>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</si>
  <si>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</si>
  <si>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</si>
  <si>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</si>
  <si>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</si>
  <si>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</si>
  <si>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</si>
  <si>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</si>
  <si>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</si>
  <si>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</si>
  <si>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</si>
  <si>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</si>
  <si>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</si>
  <si>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</si>
  <si>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</si>
  <si>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</si>
  <si>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</si>
  <si>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</si>
  <si>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</si>
  <si>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</si>
  <si>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</si>
  <si>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</si>
  <si>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</si>
  <si>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</si>
  <si>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</si>
  <si>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</si>
  <si>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</si>
  <si>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</si>
  <si>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</si>
  <si>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</si>
  <si>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</si>
  <si>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</si>
  <si>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</si>
  <si>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</si>
  <si>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</si>
  <si>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</si>
  <si>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</si>
  <si>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</si>
  <si>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</si>
  <si>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</si>
  <si>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</si>
  <si>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</si>
  <si>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</si>
  <si>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</si>
  <si>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</si>
  <si>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</si>
  <si>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</si>
  <si>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</si>
  <si>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</si>
  <si>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</si>
  <si>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</si>
  <si>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</si>
  <si>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</si>
  <si>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</si>
  <si>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</si>
  <si>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</si>
  <si>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</si>
  <si>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</si>
  <si>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</si>
  <si>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</si>
  <si>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</si>
  <si>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</si>
  <si>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</si>
  <si>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</si>
  <si>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</si>
  <si>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</si>
  <si>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</si>
  <si>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</si>
  <si>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</si>
  <si>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</si>
  <si>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</si>
  <si>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</si>
  <si>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</si>
  <si>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</si>
  <si>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</si>
  <si>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</si>
  <si>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</si>
  <si>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</si>
  <si>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</si>
  <si>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</si>
  <si>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</si>
  <si>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</si>
  <si>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</si>
  <si>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</si>
  <si>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</si>
  <si>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</si>
  <si>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</si>
  <si>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</si>
  <si>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</si>
  <si>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</si>
  <si>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</si>
  <si>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</si>
  <si>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</si>
  <si>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</si>
  <si>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</si>
  <si>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</si>
  <si>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</si>
  <si>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</si>
  <si>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</si>
  <si>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</si>
  <si>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</si>
  <si>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</si>
  <si>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</si>
  <si>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</si>
  <si>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</si>
  <si>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</si>
  <si>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</si>
  <si>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</si>
  <si>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</si>
  <si>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</si>
  <si>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</si>
  <si>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</si>
  <si>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</si>
  <si>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</si>
  <si>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</si>
  <si>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</si>
  <si>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</si>
  <si>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</si>
  <si>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</si>
  <si>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</si>
  <si>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</si>
  <si>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</si>
  <si>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</si>
  <si>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</si>
  <si>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</si>
  <si>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</si>
  <si>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</si>
  <si>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</si>
  <si>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</si>
  <si>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</si>
  <si>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</si>
  <si>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</si>
  <si>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</si>
  <si>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</si>
  <si>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</si>
  <si>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</si>
  <si>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</si>
  <si>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</si>
  <si>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</si>
  <si>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</si>
  <si>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</si>
  <si>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</si>
  <si>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</si>
  <si>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</si>
  <si>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</si>
  <si>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</si>
  <si>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</si>
  <si>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</si>
  <si>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</si>
  <si>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</si>
  <si>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</si>
  <si>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</si>
  <si>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</si>
  <si>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</si>
  <si>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</si>
  <si>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</si>
  <si>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</si>
  <si>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</si>
  <si>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</si>
  <si>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</si>
  <si>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</si>
  <si>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</si>
  <si>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</si>
  <si>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</si>
  <si>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</si>
  <si>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</si>
  <si>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</si>
  <si>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</si>
  <si>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</si>
  <si>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</si>
  <si>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</si>
  <si>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</si>
  <si>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</si>
  <si>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</si>
  <si>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</si>
  <si>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</si>
  <si>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</si>
  <si>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</si>
  <si>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</si>
  <si>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</si>
  <si>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</si>
  <si>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</si>
  <si>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</si>
  <si>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</si>
  <si>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</si>
  <si>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</si>
  <si>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</si>
  <si>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</si>
  <si>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</si>
  <si>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</si>
  <si>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</si>
  <si>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</si>
  <si>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</si>
  <si>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</si>
  <si>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</si>
  <si>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</si>
  <si>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</si>
  <si>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</si>
  <si>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</si>
  <si>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</si>
  <si>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</si>
  <si>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</si>
  <si>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</si>
  <si>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</si>
  <si>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</si>
  <si>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</si>
  <si>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</si>
  <si>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</si>
  <si>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</si>
  <si>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</si>
  <si>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</si>
  <si>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</si>
  <si>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</si>
  <si>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</si>
  <si>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</si>
  <si>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</si>
  <si>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</si>
  <si>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</si>
  <si>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</si>
  <si>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</si>
  <si>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</si>
  <si>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</si>
  <si>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</si>
  <si>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</si>
  <si>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</si>
  <si>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</si>
  <si>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</si>
  <si>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</si>
  <si>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</si>
  <si>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</si>
  <si>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</si>
  <si>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</si>
  <si>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</si>
  <si>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</si>
  <si>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</si>
  <si>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</si>
  <si>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</si>
  <si>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</si>
  <si>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</si>
  <si>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</si>
  <si>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</si>
  <si>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</si>
  <si>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</si>
  <si>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</si>
  <si>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</si>
  <si>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</si>
  <si>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</si>
  <si>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</si>
  <si>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</si>
  <si>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</si>
  <si>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</si>
  <si>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</si>
  <si>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</si>
  <si>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</si>
  <si>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</si>
  <si>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</si>
  <si>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</si>
  <si>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</si>
  <si>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</si>
  <si>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</si>
  <si>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</si>
  <si>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</si>
  <si>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</si>
  <si>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</si>
  <si>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</si>
  <si>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</si>
  <si>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</si>
  <si>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</si>
  <si>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</si>
  <si>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</si>
  <si>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</si>
  <si>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</si>
  <si>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</si>
  <si>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</si>
  <si>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</si>
  <si>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</si>
  <si>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</si>
  <si>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</si>
  <si>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</si>
  <si>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</si>
  <si>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</si>
  <si>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</si>
  <si>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</si>
  <si>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</si>
  <si>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</si>
  <si>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</si>
  <si>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</si>
  <si>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</si>
  <si>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</si>
  <si>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</si>
  <si>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</si>
  <si>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</si>
  <si>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</si>
  <si>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</si>
  <si>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</si>
  <si>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</si>
  <si>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</si>
  <si>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</si>
  <si>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</si>
  <si>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</si>
  <si>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</si>
  <si>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</si>
  <si>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</si>
  <si>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</si>
  <si>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</si>
  <si>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</si>
  <si>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</si>
  <si>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</si>
  <si>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</si>
  <si>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</si>
  <si>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</si>
  <si>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</si>
  <si>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</si>
  <si>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</si>
  <si>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</si>
  <si>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</si>
  <si>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</si>
  <si>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</si>
  <si>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</si>
  <si>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</si>
  <si>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</si>
  <si>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</si>
  <si>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</si>
  <si>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</si>
  <si>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</si>
  <si>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</si>
  <si>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</si>
  <si>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</si>
  <si>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</si>
  <si>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</si>
  <si>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</si>
  <si>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</si>
  <si>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</si>
  <si>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</si>
  <si>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</si>
  <si>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</si>
  <si>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</si>
  <si>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</si>
  <si>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</si>
  <si>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</si>
  <si>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</si>
  <si>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</si>
  <si>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</si>
  <si>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</si>
  <si>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</si>
  <si>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</si>
  <si>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</si>
  <si>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</si>
  <si>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</si>
  <si>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</si>
  <si>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</si>
  <si>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</si>
  <si>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</si>
  <si>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</si>
  <si>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</si>
  <si>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</si>
  <si>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</si>
  <si>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</si>
  <si>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</si>
  <si>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</si>
  <si>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</si>
  <si>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</si>
  <si>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</si>
  <si>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</si>
  <si>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</si>
  <si>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</si>
  <si>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</si>
  <si>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</si>
  <si>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</si>
  <si>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</si>
  <si>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</si>
  <si>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</si>
  <si>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</si>
  <si>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</si>
  <si>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</si>
  <si>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</si>
  <si>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</si>
  <si>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</si>
  <si>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</si>
  <si>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</si>
  <si>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</si>
  <si>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</si>
  <si>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</si>
  <si>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</si>
  <si>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</si>
  <si>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</si>
  <si>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</si>
  <si>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</si>
  <si>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</si>
  <si>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</si>
  <si>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</si>
  <si>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</si>
  <si>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</si>
  <si>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</si>
  <si>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</si>
  <si>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</si>
  <si>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</si>
  <si>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</si>
  <si>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</si>
  <si>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</si>
  <si>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</si>
  <si>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</si>
  <si>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</si>
  <si>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</si>
  <si>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</si>
  <si>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</si>
  <si>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</si>
  <si>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</si>
  <si>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</si>
  <si>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</si>
  <si>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</si>
  <si>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</si>
  <si>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</si>
  <si>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</si>
  <si>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</si>
  <si>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</si>
  <si>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</si>
  <si>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</si>
  <si>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</si>
  <si>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</si>
  <si>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</si>
  <si>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</si>
  <si>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</si>
  <si>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</si>
  <si>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</si>
  <si>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</si>
  <si>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</si>
  <si>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</si>
  <si>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</si>
  <si>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</si>
  <si>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</si>
  <si>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</si>
  <si>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</si>
  <si>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</si>
  <si>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</si>
  <si>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</si>
  <si>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</si>
  <si>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</si>
  <si>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</si>
  <si>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</si>
  <si>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</si>
  <si>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</si>
  <si>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</si>
  <si>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</si>
  <si>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</si>
  <si>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</si>
  <si>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</si>
  <si>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</si>
  <si>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</si>
  <si>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</si>
  <si>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</si>
  <si>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</si>
  <si>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</si>
  <si>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</si>
  <si>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</si>
  <si>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</si>
  <si>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</si>
  <si>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</si>
  <si>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</si>
  <si>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</si>
  <si>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</si>
  <si>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</si>
  <si>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</si>
  <si>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</si>
  <si>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</si>
  <si>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</si>
  <si>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</si>
  <si>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</si>
  <si>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</si>
  <si>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</si>
  <si>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</si>
  <si>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</si>
  <si>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</si>
  <si>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</si>
  <si>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</si>
  <si>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</si>
  <si>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</si>
  <si>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</si>
  <si>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</si>
  <si>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</si>
  <si>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</si>
  <si>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</si>
  <si>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</si>
  <si>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</si>
  <si>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</si>
  <si>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</si>
  <si>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</si>
  <si>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</si>
  <si>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</si>
  <si>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</si>
  <si>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</si>
  <si>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</si>
  <si>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</si>
  <si>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</si>
  <si>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</si>
  <si>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</si>
  <si>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</si>
  <si>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</si>
  <si>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</si>
  <si>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</si>
  <si>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</si>
  <si>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</si>
  <si>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</si>
  <si>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</si>
  <si>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</si>
  <si>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</si>
  <si>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</si>
  <si>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</si>
  <si>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</si>
  <si>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</si>
  <si>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</si>
  <si>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</si>
  <si>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</si>
  <si>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</si>
  <si>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</si>
  <si>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</si>
  <si>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</si>
  <si>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</si>
  <si>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</si>
  <si>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</si>
  <si>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</si>
  <si>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</si>
  <si>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</si>
  <si>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</si>
  <si>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</si>
  <si>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</si>
  <si>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</si>
  <si>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</si>
  <si>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</si>
  <si>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</si>
  <si>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</si>
  <si>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</si>
  <si>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</si>
  <si>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</si>
  <si>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</si>
  <si>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</si>
  <si>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</si>
  <si>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</si>
  <si>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</si>
  <si>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</si>
  <si>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</si>
  <si>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</si>
  <si>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</si>
  <si>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</si>
  <si>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</si>
  <si>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</si>
  <si>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</si>
  <si>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</si>
  <si>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</si>
  <si>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</si>
  <si>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</si>
  <si>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</si>
  <si>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</si>
  <si>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</si>
  <si>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</si>
  <si>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</si>
  <si>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</si>
  <si>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</si>
  <si>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</si>
  <si>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</si>
  <si>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</si>
  <si>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</si>
  <si>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</si>
  <si>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</si>
  <si>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</si>
  <si>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</si>
  <si>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</si>
  <si>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</si>
  <si>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</si>
  <si>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</si>
  <si>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</si>
  <si>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</si>
  <si>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</si>
  <si>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</si>
  <si>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</si>
  <si>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</si>
  <si>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</si>
  <si>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</si>
  <si>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</si>
  <si>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</si>
  <si>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</si>
  <si>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</si>
  <si>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</si>
  <si>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</si>
  <si>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</si>
  <si>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</si>
  <si>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</si>
  <si>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</si>
  <si>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</si>
  <si>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</si>
  <si>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</si>
  <si>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</si>
  <si>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</si>
  <si>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</si>
  <si>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</si>
  <si>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</si>
  <si>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</si>
  <si>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</si>
  <si>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</si>
  <si>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</si>
  <si>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</si>
  <si>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</si>
  <si>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</si>
  <si>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</si>
  <si>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</si>
  <si>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</si>
  <si>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</si>
  <si>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</si>
  <si>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</si>
  <si>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</si>
  <si>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</si>
  <si>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</si>
  <si>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</si>
  <si>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</si>
  <si>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</si>
  <si>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</si>
  <si>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</si>
  <si>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</si>
  <si>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</si>
  <si>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</si>
  <si>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</si>
  <si>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</si>
  <si>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</si>
  <si>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</si>
  <si>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</si>
  <si>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</si>
  <si>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</si>
  <si>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</si>
  <si>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</si>
  <si>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</si>
  <si>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</si>
  <si>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</si>
  <si>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</si>
  <si>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</si>
  <si>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</si>
  <si>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</si>
  <si>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</si>
  <si>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</si>
  <si>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</si>
  <si>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</si>
  <si>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</si>
  <si>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</si>
  <si>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</si>
  <si>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</si>
  <si>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</si>
  <si>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</si>
  <si>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</si>
  <si>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</si>
  <si>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</si>
  <si>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</si>
  <si>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</si>
  <si>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</si>
  <si>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</si>
  <si>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</si>
  <si>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</si>
  <si>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</si>
  <si>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</si>
  <si>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</si>
  <si>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</si>
  <si>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</si>
  <si>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</si>
  <si>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</si>
  <si>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</si>
  <si>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</si>
  <si>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</si>
  <si>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</si>
  <si>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</si>
  <si>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</si>
  <si>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</si>
  <si>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</si>
  <si>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</si>
  <si>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</si>
  <si>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</si>
  <si>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</si>
  <si>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</si>
  <si>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</si>
  <si>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</si>
  <si>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</si>
  <si>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</si>
  <si>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</si>
  <si>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</si>
  <si>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</si>
  <si>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</si>
  <si>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</si>
  <si>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</si>
  <si>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</si>
  <si>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</si>
  <si>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</si>
  <si>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</si>
  <si>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</si>
  <si>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</si>
  <si>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</si>
  <si>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</si>
  <si>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</si>
  <si>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</si>
  <si>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</si>
  <si>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</si>
  <si>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</si>
  <si>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</si>
  <si>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</si>
  <si>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</si>
  <si>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</si>
  <si>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</si>
  <si>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</si>
  <si>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</si>
  <si>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</si>
  <si>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</si>
  <si>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</si>
  <si>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</si>
  <si>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</si>
  <si>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</si>
  <si>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</si>
  <si>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</si>
  <si>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</si>
  <si>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</si>
  <si>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</si>
  <si>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</si>
  <si>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</si>
  <si>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</si>
  <si>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</si>
  <si>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</si>
  <si>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</si>
  <si>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</si>
  <si>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</si>
  <si>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</si>
  <si>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</si>
  <si>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</si>
  <si>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</si>
  <si>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</si>
  <si>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</si>
  <si>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</si>
  <si>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</si>
  <si>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</si>
  <si>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</si>
  <si>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</si>
  <si>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</si>
  <si>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</si>
  <si>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</si>
  <si>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</si>
  <si>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</si>
  <si>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</si>
  <si>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</si>
  <si>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</si>
  <si>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</si>
  <si>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</si>
  <si>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</si>
  <si>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</si>
  <si>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</si>
  <si>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</si>
  <si>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</si>
  <si>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</si>
  <si>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</si>
  <si>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</si>
  <si>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</si>
  <si>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</si>
  <si>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</si>
  <si>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</si>
  <si>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</si>
  <si>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</si>
  <si>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</si>
  <si>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</si>
  <si>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</si>
  <si>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</si>
  <si>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</si>
  <si>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</si>
  <si>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</si>
  <si>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</si>
  <si>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</si>
  <si>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</si>
  <si>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</si>
  <si>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</si>
  <si>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</si>
  <si>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</si>
  <si>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</si>
  <si>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</si>
  <si>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</si>
  <si>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</si>
  <si>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</si>
  <si>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</si>
  <si>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</si>
  <si>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</si>
  <si>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</si>
  <si>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</si>
  <si>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</si>
  <si>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</si>
  <si>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</si>
  <si>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</si>
  <si>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</si>
  <si>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</si>
  <si>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</si>
  <si>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</si>
  <si>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</si>
  <si>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</si>
  <si>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</si>
  <si>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</si>
  <si>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</si>
  <si>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</si>
  <si>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</si>
  <si>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</si>
  <si>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</si>
  <si>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</si>
  <si>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</si>
  <si>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</si>
  <si>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</si>
  <si>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</si>
  <si>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</si>
  <si>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</si>
  <si>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</si>
  <si>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</si>
  <si>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</si>
  <si>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</si>
  <si>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</si>
  <si>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</si>
  <si>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</si>
  <si>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</si>
  <si>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</si>
  <si>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</si>
  <si>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</si>
  <si>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</si>
  <si>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</si>
  <si>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</si>
  <si>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</si>
  <si>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</si>
  <si>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</si>
  <si>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</si>
  <si>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</si>
  <si>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</si>
  <si>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</si>
  <si>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</si>
  <si>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</si>
  <si>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</si>
  <si>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</si>
  <si>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</si>
  <si>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</si>
  <si>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</si>
  <si>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</si>
  <si>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</si>
  <si>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</si>
  <si>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</si>
  <si>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</si>
  <si>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</si>
  <si>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</si>
  <si>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</si>
  <si>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</si>
  <si>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</si>
  <si>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</si>
  <si>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</si>
  <si>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</si>
  <si>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</si>
  <si>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</si>
  <si>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</si>
  <si>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</si>
  <si>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</si>
  <si>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</si>
  <si>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</si>
  <si>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</si>
  <si>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</si>
  <si>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</si>
  <si>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</si>
  <si>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</si>
  <si>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</si>
  <si>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</si>
  <si>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</si>
  <si>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</si>
  <si>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</si>
  <si>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</si>
  <si>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</si>
  <si>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</si>
  <si>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</si>
  <si>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</si>
  <si>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</si>
  <si>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</si>
  <si>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</si>
  <si>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</si>
  <si>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</si>
  <si>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</si>
  <si>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</si>
  <si>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</si>
  <si>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</si>
  <si>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</si>
  <si>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</si>
  <si>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</si>
  <si>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</si>
  <si>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</si>
  <si>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</si>
  <si>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</si>
  <si>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</si>
  <si>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</si>
  <si>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</si>
  <si>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</si>
  <si>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</si>
  <si>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</si>
  <si>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</si>
  <si>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</si>
  <si>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</si>
  <si>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</si>
  <si>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</si>
  <si>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</si>
  <si>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</si>
  <si>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</si>
  <si>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</si>
  <si>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</si>
  <si>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</si>
  <si>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</si>
  <si>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</si>
  <si>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</si>
  <si>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</si>
  <si>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</si>
  <si>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</si>
  <si>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</si>
  <si>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</si>
  <si>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</si>
  <si>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</si>
  <si>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</si>
  <si>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</si>
  <si>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</si>
  <si>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</si>
  <si>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</si>
  <si>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</si>
  <si>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</si>
  <si>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</si>
  <si>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</si>
  <si>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</si>
  <si>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</si>
  <si>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</si>
  <si>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</si>
  <si>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</si>
  <si>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</si>
  <si>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</si>
  <si>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</si>
  <si>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</si>
  <si>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</si>
  <si>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</si>
  <si>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</si>
  <si>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</si>
  <si>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</si>
  <si>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</si>
  <si>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</si>
  <si>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</si>
  <si>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</si>
  <si>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</si>
  <si>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</si>
  <si>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</si>
  <si>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</si>
  <si>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</si>
  <si>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</si>
  <si>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</si>
  <si>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</si>
  <si>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</si>
  <si>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</si>
  <si>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</si>
  <si>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</si>
  <si>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</si>
  <si>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</si>
  <si>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</si>
  <si>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</si>
  <si>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</si>
  <si>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</si>
  <si>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</si>
  <si>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</si>
  <si>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</si>
  <si>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</si>
  <si>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</si>
  <si>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</si>
  <si>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</si>
  <si>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</si>
  <si>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</si>
  <si>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</si>
  <si>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</si>
  <si>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</si>
  <si>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</si>
  <si>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</si>
  <si>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</si>
  <si>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</si>
  <si>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</si>
  <si>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</si>
  <si>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</si>
  <si>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</si>
  <si>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</si>
  <si>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</si>
  <si>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</si>
  <si>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</si>
  <si>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</si>
  <si>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</si>
  <si>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</si>
  <si>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</si>
  <si>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</si>
  <si>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</si>
  <si>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</si>
  <si>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</si>
  <si>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</si>
  <si>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</si>
  <si>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</si>
  <si>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</si>
  <si>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</si>
  <si>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</si>
  <si>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</si>
  <si>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</si>
  <si>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</si>
  <si>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</si>
  <si>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</si>
  <si>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</si>
  <si>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</si>
  <si>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</si>
  <si>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</si>
  <si>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</si>
  <si>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</si>
  <si>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</si>
  <si>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</si>
  <si>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</si>
  <si>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</si>
  <si>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</si>
  <si>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</si>
  <si>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</si>
  <si>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</si>
  <si>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</si>
  <si>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</si>
  <si>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</si>
  <si>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</si>
  <si>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</si>
  <si>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</si>
  <si>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</si>
  <si>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</si>
  <si>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</si>
  <si>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</si>
  <si>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</si>
  <si>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</si>
  <si>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</si>
  <si>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</si>
  <si>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</si>
  <si>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</si>
  <si>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</si>
  <si>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</si>
  <si>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</si>
  <si>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</si>
  <si>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</si>
  <si>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</si>
  <si>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</si>
  <si>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</si>
  <si>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</si>
  <si>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</si>
  <si>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</si>
  <si>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</si>
  <si>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</si>
  <si>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</si>
  <si>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</si>
  <si>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</si>
  <si>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</si>
  <si>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</si>
  <si>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</si>
  <si>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</si>
  <si>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</si>
  <si>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</si>
  <si>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</si>
  <si>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</si>
  <si>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</si>
  <si>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</si>
  <si>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</si>
  <si>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</si>
  <si>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</si>
  <si>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</si>
  <si>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</si>
  <si>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</si>
  <si>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</si>
  <si>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</si>
  <si>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</si>
  <si>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</si>
  <si>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</si>
  <si>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</si>
  <si>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</si>
  <si>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</si>
  <si>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</si>
  <si>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</si>
  <si>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</si>
  <si>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</si>
  <si>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</si>
  <si>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</si>
  <si>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</si>
  <si>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</si>
  <si>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</si>
  <si>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</si>
  <si>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</si>
  <si>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</si>
  <si>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</si>
  <si>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</si>
  <si>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</si>
  <si>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</si>
  <si>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</si>
  <si>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</si>
  <si>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</si>
  <si>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</si>
  <si>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</si>
  <si>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</si>
  <si>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</si>
  <si>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</si>
  <si>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</si>
  <si>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</si>
  <si>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</si>
  <si>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</si>
  <si>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</si>
  <si>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</si>
  <si>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</si>
  <si>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</si>
  <si>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</si>
  <si>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</si>
  <si>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</si>
  <si>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</si>
  <si>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</si>
  <si>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</si>
  <si>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</si>
  <si>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</si>
  <si>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</si>
  <si>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</si>
  <si>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</si>
  <si>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</si>
  <si>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</si>
  <si>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</si>
  <si>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</si>
  <si>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</si>
  <si>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</si>
  <si>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</si>
  <si>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</si>
  <si>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</si>
  <si>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</si>
  <si>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</si>
  <si>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</si>
  <si>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</si>
  <si>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</si>
  <si>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</si>
  <si>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</si>
  <si>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</si>
  <si>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</si>
  <si>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</si>
  <si>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</si>
  <si>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</si>
  <si>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</si>
  <si>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</si>
  <si>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</si>
  <si>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</si>
  <si>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</si>
  <si>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</si>
  <si>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</si>
  <si>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</si>
  <si>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</si>
  <si>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</si>
  <si>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</si>
  <si>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</si>
  <si>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</si>
  <si>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</si>
  <si>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</si>
  <si>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</si>
  <si>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</si>
  <si>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</si>
  <si>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</si>
  <si>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</si>
  <si>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</si>
  <si>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</si>
  <si>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</si>
  <si>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</si>
  <si>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</si>
  <si>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</si>
  <si>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</si>
  <si>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</si>
  <si>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</si>
  <si>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</si>
  <si>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</si>
  <si>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</si>
  <si>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</si>
  <si>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</si>
  <si>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</si>
  <si>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</si>
  <si>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</si>
  <si>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</si>
  <si>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</si>
  <si>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</si>
  <si>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</si>
  <si>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</si>
  <si>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</si>
  <si>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</si>
  <si>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</si>
  <si>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</si>
  <si>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</si>
  <si>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</si>
  <si>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</si>
  <si>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</si>
  <si>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</si>
  <si>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</si>
  <si>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</si>
  <si>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</si>
  <si>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</si>
  <si>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</si>
  <si>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</si>
  <si>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</si>
  <si>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</si>
  <si>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</si>
  <si>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</si>
  <si>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</si>
  <si>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</si>
  <si>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</si>
  <si>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</si>
  <si>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</si>
  <si>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</si>
  <si>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</si>
  <si>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</si>
  <si>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</si>
  <si>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</si>
  <si>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</si>
  <si>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</si>
  <si>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</si>
  <si>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</si>
  <si>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</si>
  <si>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</si>
  <si>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</si>
  <si>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</si>
  <si>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</si>
  <si>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</si>
  <si>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</si>
  <si>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</si>
  <si>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</si>
  <si>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</si>
  <si>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</si>
  <si>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</si>
  <si>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</si>
  <si>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</si>
  <si>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</si>
  <si>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</si>
  <si>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</si>
  <si>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</si>
  <si>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</si>
  <si>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</si>
  <si>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</si>
  <si>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</si>
  <si>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</si>
  <si>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</si>
  <si>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</si>
  <si>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</si>
  <si>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</si>
  <si>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</si>
  <si>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</si>
  <si>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</si>
  <si>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</si>
  <si>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</si>
  <si>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</si>
  <si>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</si>
  <si>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</si>
  <si>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</si>
  <si>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</si>
  <si>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</si>
  <si>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</si>
  <si>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</si>
  <si>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</si>
  <si>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</si>
  <si>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</si>
  <si>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</si>
  <si>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</si>
  <si>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</si>
  <si>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</si>
  <si>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</si>
  <si>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</si>
  <si>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</si>
  <si>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</si>
  <si>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</si>
  <si>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</si>
  <si>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</si>
  <si>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</si>
  <si>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</si>
  <si>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</si>
  <si>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</si>
  <si>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</si>
  <si>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</si>
  <si>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</si>
  <si>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</si>
  <si>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</si>
  <si>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</si>
  <si>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</si>
  <si>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</si>
  <si>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</si>
  <si>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</si>
  <si>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</si>
  <si>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</si>
  <si>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</si>
  <si>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</si>
  <si>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</si>
  <si>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</si>
  <si>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</si>
  <si>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</si>
  <si>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</si>
  <si>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</si>
  <si>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</si>
  <si>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</si>
  <si>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</si>
  <si>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</si>
  <si>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</si>
  <si>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</si>
  <si>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</si>
  <si>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</si>
  <si>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</si>
  <si>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</si>
  <si>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</si>
  <si>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</si>
  <si>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</si>
  <si>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</si>
  <si>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</si>
  <si>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</si>
  <si>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</si>
  <si>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</si>
  <si>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</si>
  <si>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</si>
  <si>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</si>
  <si>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</si>
  <si>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</si>
  <si>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</si>
  <si>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</si>
  <si>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</si>
  <si>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</si>
  <si>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</si>
  <si>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</si>
  <si>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</si>
  <si>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</si>
  <si>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</si>
  <si>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</si>
  <si>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</si>
  <si>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</si>
  <si>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</si>
  <si>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</si>
  <si>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</si>
  <si>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</si>
  <si>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</si>
  <si>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</si>
  <si>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</si>
  <si>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</si>
  <si>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</si>
  <si>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</si>
  <si>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</si>
  <si>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</si>
  <si>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</si>
  <si>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</si>
  <si>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</si>
  <si>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</si>
  <si>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</si>
  <si>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</si>
  <si>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</si>
  <si>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</si>
  <si>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</si>
  <si>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</si>
  <si>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</si>
  <si>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</si>
  <si>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</si>
  <si>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</si>
  <si>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</si>
  <si>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</si>
  <si>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</si>
  <si>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</si>
  <si>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</si>
  <si>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</si>
  <si>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</si>
  <si>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</si>
  <si>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</si>
  <si>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</si>
  <si>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</si>
  <si>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</si>
  <si>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</si>
  <si>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</si>
  <si>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</si>
  <si>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</si>
  <si>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</si>
  <si>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</si>
  <si>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</si>
  <si>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</si>
  <si>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</si>
  <si>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</si>
  <si>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</si>
  <si>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</si>
  <si>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</si>
  <si>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</si>
  <si>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</si>
  <si>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</si>
  <si>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</si>
  <si>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</si>
  <si>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</si>
  <si>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</si>
  <si>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</si>
  <si>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</si>
  <si>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</si>
  <si>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</si>
  <si>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</si>
  <si>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</si>
  <si>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</si>
  <si>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</si>
  <si>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</si>
  <si>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</si>
  <si>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</si>
  <si>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</si>
  <si>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</si>
  <si>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</si>
  <si>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</si>
  <si>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</si>
  <si>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</si>
  <si>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</si>
  <si>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</si>
  <si>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</si>
  <si>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</si>
  <si>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</si>
  <si>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</si>
  <si>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</si>
  <si>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</si>
  <si>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</si>
  <si>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</si>
  <si>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</si>
  <si>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</si>
  <si>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</si>
  <si>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</si>
  <si>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</si>
  <si>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</si>
  <si>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</si>
  <si>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</si>
  <si>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</si>
  <si>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</si>
  <si>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</si>
  <si>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</si>
  <si>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</si>
  <si>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</si>
  <si>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</si>
  <si>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</si>
  <si>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</si>
  <si>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</si>
  <si>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</si>
  <si>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</si>
  <si>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</si>
  <si>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</si>
  <si>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</si>
  <si>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</si>
  <si>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</si>
  <si>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</si>
  <si>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</si>
  <si>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</si>
  <si>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</si>
  <si>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</si>
  <si>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</si>
  <si>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</si>
  <si>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</si>
  <si>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</si>
  <si>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</si>
  <si>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</si>
  <si>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</si>
  <si>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</si>
  <si>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</si>
  <si>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</si>
  <si>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</si>
  <si>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</si>
  <si>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</si>
  <si>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</si>
  <si>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</si>
  <si>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</si>
  <si>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</si>
  <si>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</si>
  <si>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</si>
  <si>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</si>
  <si>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</si>
  <si>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</si>
  <si>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</si>
  <si>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</si>
  <si>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</si>
  <si>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</si>
  <si>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</si>
  <si>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</si>
  <si>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</si>
  <si>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</si>
  <si>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</si>
  <si>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</si>
  <si>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</si>
  <si>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</si>
  <si>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</si>
  <si>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</si>
  <si>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</si>
  <si>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</si>
  <si>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</si>
  <si>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</si>
  <si>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</si>
  <si>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</si>
  <si>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</si>
  <si>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</si>
  <si>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</si>
  <si>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</si>
  <si>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</si>
  <si>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</si>
  <si>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</si>
  <si>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</si>
  <si>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</si>
  <si>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</si>
  <si>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</si>
  <si>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</si>
  <si>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</si>
  <si>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</si>
  <si>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</si>
  <si>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</si>
  <si>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</si>
  <si>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</si>
  <si>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</si>
  <si>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</si>
  <si>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</si>
  <si>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</si>
  <si>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</si>
  <si>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</si>
  <si>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</si>
  <si>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</si>
  <si>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</si>
  <si>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</si>
  <si>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</si>
  <si>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</si>
  <si>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</si>
  <si>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</si>
  <si>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</si>
  <si>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</si>
  <si>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</si>
  <si>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</si>
  <si>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</si>
  <si>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</si>
  <si>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</si>
  <si>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</si>
  <si>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</si>
  <si>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</si>
  <si>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</si>
  <si>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</si>
  <si>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</si>
  <si>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</si>
  <si>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</si>
  <si>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</si>
  <si>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</si>
  <si>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</si>
  <si>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</si>
  <si>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</si>
  <si>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</si>
  <si>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</si>
  <si>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</si>
  <si>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</si>
  <si>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</si>
  <si>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</si>
  <si>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</si>
  <si>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</si>
  <si>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</si>
  <si>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</si>
  <si>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</si>
  <si>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</si>
  <si>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</si>
  <si>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</si>
  <si>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</si>
  <si>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</si>
  <si>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</si>
  <si>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</si>
  <si>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</si>
  <si>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</si>
  <si>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</si>
  <si>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</si>
  <si>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</si>
  <si>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</si>
  <si>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</si>
  <si>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</si>
  <si>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</si>
  <si>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</si>
  <si>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</si>
  <si>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</si>
  <si>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</si>
  <si>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</si>
  <si>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</si>
  <si>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</si>
  <si>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</si>
  <si>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</si>
  <si>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</si>
  <si>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</si>
  <si>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</si>
  <si>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</si>
  <si>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</si>
  <si>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</si>
  <si>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</si>
  <si>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</si>
  <si>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</si>
  <si>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</si>
  <si>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</si>
  <si>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</si>
  <si>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</si>
  <si>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</si>
  <si>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</si>
  <si>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</si>
  <si>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</si>
  <si>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</si>
  <si>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</si>
  <si>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</si>
  <si>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</si>
  <si>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</si>
  <si>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</si>
  <si>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</si>
  <si>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</si>
  <si>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</si>
  <si>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</si>
  <si>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</si>
  <si>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</si>
  <si>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</si>
  <si>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</si>
  <si>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</si>
  <si>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</si>
  <si>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</si>
  <si>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</si>
  <si>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</si>
  <si>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</si>
  <si>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</si>
  <si>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</si>
  <si>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</si>
  <si>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</si>
  <si>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</si>
  <si>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</si>
  <si>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</si>
  <si>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</si>
  <si>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</si>
  <si>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</si>
  <si>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</si>
  <si>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</si>
  <si>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</si>
  <si>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</si>
  <si>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</si>
  <si>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</si>
  <si>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</si>
  <si>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</si>
  <si>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</si>
  <si>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</si>
  <si>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</si>
  <si>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</si>
  <si>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</si>
  <si>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</si>
  <si>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</si>
  <si>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</si>
  <si>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</si>
  <si>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</si>
  <si>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</si>
  <si>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</si>
  <si>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</si>
  <si>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</si>
  <si>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</si>
  <si>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</si>
  <si>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</si>
  <si>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</si>
  <si>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</si>
  <si>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</si>
  <si>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</si>
  <si>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</si>
  <si>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</si>
  <si>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</si>
  <si>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</si>
  <si>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</si>
  <si>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</si>
  <si>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</si>
  <si>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</si>
  <si>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</si>
  <si>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</si>
  <si>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</si>
  <si>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</si>
  <si>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</si>
  <si>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</si>
  <si>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</si>
  <si>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</si>
  <si>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</si>
  <si>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</si>
  <si>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</si>
  <si>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</si>
  <si>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</si>
  <si>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</si>
  <si>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</si>
  <si>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</si>
  <si>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</si>
  <si>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</si>
  <si>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</si>
  <si>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</si>
  <si>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</si>
  <si>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</si>
  <si>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</si>
  <si>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</si>
  <si>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</si>
  <si>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</si>
  <si>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</si>
  <si>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</si>
  <si>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</si>
  <si>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</si>
  <si>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</si>
  <si>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</si>
  <si>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</si>
  <si>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</si>
  <si>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</si>
  <si>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</si>
  <si>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</si>
  <si>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</si>
  <si>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</si>
  <si>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</si>
  <si>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</si>
  <si>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</si>
  <si>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</si>
  <si>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</si>
  <si>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</si>
  <si>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</si>
  <si>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</si>
  <si>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</si>
  <si>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</si>
  <si>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</si>
  <si>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</si>
  <si>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</si>
  <si>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</si>
  <si>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</si>
  <si>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</si>
  <si>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</si>
  <si>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</si>
  <si>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</si>
  <si>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</si>
  <si>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</si>
  <si>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</si>
  <si>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</si>
  <si>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</si>
  <si>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</si>
  <si>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</si>
  <si>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</si>
  <si>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</si>
  <si>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</si>
  <si>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</si>
  <si>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</si>
  <si>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</si>
  <si>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</si>
  <si>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</si>
  <si>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</si>
  <si>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</si>
  <si>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</si>
  <si>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</si>
  <si>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</si>
  <si>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</si>
  <si>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</si>
  <si>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</si>
  <si>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</si>
  <si>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</si>
  <si>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</si>
  <si>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</si>
  <si>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</si>
  <si>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</si>
  <si>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</si>
  <si>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</si>
  <si>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</si>
  <si>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</si>
  <si>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</si>
  <si>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</si>
  <si>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</si>
  <si>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</si>
  <si>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</si>
  <si>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</si>
  <si>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</si>
  <si>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</si>
  <si>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</si>
  <si>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</si>
  <si>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</si>
  <si>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</si>
  <si>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</si>
  <si>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</si>
  <si>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</si>
  <si>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</si>
  <si>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</si>
  <si>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</si>
  <si>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</si>
  <si>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</si>
  <si>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</si>
  <si>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</si>
  <si>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</si>
  <si>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</si>
  <si>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</si>
  <si>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</si>
  <si>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</si>
  <si>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</si>
  <si>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</si>
  <si>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</si>
  <si>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</si>
  <si>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</si>
  <si>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</si>
  <si>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</si>
  <si>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</si>
  <si>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</si>
  <si>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</si>
  <si>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</si>
  <si>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</si>
  <si>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</si>
  <si>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</si>
  <si>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</si>
  <si>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</si>
  <si>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</si>
  <si>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</si>
  <si>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</si>
  <si>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</si>
  <si>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</si>
  <si>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</si>
  <si>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</si>
  <si>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</si>
  <si>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</si>
  <si>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</si>
  <si>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</si>
  <si>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</si>
  <si>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</si>
  <si>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</si>
  <si>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</si>
  <si>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</si>
  <si>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</si>
  <si>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</si>
  <si>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</si>
  <si>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</si>
  <si>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</si>
  <si>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</si>
  <si>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</si>
  <si>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</si>
  <si>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</si>
  <si>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</si>
  <si>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</si>
  <si>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</si>
  <si>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</si>
  <si>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</si>
  <si>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</si>
  <si>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</si>
  <si>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</si>
  <si>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</si>
  <si>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</si>
  <si>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</si>
  <si>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</si>
  <si>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</si>
  <si>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</si>
  <si>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</si>
  <si>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</si>
  <si>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</si>
  <si>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</si>
  <si>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</si>
  <si>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</si>
  <si>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</si>
  <si>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</si>
  <si>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</si>
  <si>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</si>
  <si>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</si>
  <si>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</si>
  <si>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</si>
  <si>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</si>
  <si>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</si>
  <si>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</si>
  <si>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</si>
  <si>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</si>
  <si>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</si>
  <si>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</si>
  <si>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</si>
  <si>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</si>
  <si>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</si>
  <si>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</si>
  <si>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</si>
  <si>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</si>
  <si>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</si>
  <si>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</si>
  <si>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</si>
  <si>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</si>
  <si>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</si>
  <si>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</si>
  <si>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</si>
  <si>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</si>
  <si>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</si>
  <si>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</si>
  <si>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</si>
  <si>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</si>
  <si>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</si>
  <si>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</si>
  <si>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</si>
  <si>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</si>
  <si>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</si>
  <si>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</si>
  <si>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</si>
  <si>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</si>
  <si>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</si>
  <si>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</si>
  <si>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</si>
  <si>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</si>
  <si>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</si>
  <si>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</si>
  <si>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</si>
  <si>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</si>
  <si>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</si>
  <si>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</si>
  <si>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</si>
  <si>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</si>
  <si>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</si>
  <si>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</si>
  <si>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</si>
  <si>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</si>
  <si>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</si>
  <si>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</si>
  <si>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</si>
  <si>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</si>
  <si>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</si>
  <si>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</si>
  <si>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</si>
  <si>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</si>
  <si>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</si>
  <si>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</si>
  <si>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</si>
  <si>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</si>
  <si>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</si>
  <si>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</si>
  <si>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</si>
  <si>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</si>
  <si>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</si>
  <si>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</si>
  <si>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</si>
  <si>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</si>
  <si>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</si>
  <si>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</si>
  <si>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</si>
  <si>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</si>
  <si>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</si>
  <si>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</si>
  <si>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</si>
  <si>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</si>
  <si>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</si>
  <si>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</si>
  <si>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</si>
  <si>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</si>
  <si>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</si>
  <si>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</si>
  <si>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</si>
  <si>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</si>
  <si>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</si>
  <si>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</si>
  <si>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</si>
  <si>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</si>
  <si>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</si>
  <si>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</si>
  <si>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</si>
  <si>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</si>
  <si>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</si>
  <si>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</si>
  <si>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</si>
  <si>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</si>
  <si>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</si>
  <si>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</si>
  <si>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</si>
  <si>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</si>
  <si>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</si>
  <si>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</si>
  <si>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</si>
  <si>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</si>
  <si>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</si>
  <si>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</si>
  <si>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</si>
  <si>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</si>
  <si>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</si>
  <si>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</si>
  <si>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</si>
  <si>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</si>
  <si>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</si>
  <si>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</si>
  <si>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</si>
  <si>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</si>
  <si>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</si>
  <si>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</si>
  <si>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</si>
  <si>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</si>
  <si>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</si>
  <si>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</si>
  <si>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</si>
  <si>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</si>
  <si>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</si>
  <si>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</si>
  <si>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</si>
  <si>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</si>
  <si>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</si>
  <si>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</si>
  <si>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</si>
  <si>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</si>
  <si>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</si>
  <si>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</si>
  <si>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</si>
  <si>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</si>
  <si>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</si>
  <si>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</si>
  <si>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</si>
  <si>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</si>
  <si>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</si>
  <si>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</si>
  <si>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</si>
  <si>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</si>
  <si>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</si>
  <si>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</si>
  <si>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</si>
  <si>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</si>
  <si>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</si>
  <si>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</si>
  <si>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</si>
  <si>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</si>
  <si>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</si>
  <si>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</si>
  <si>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</si>
  <si>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</si>
  <si>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</si>
  <si>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</si>
  <si>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</si>
  <si>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</si>
  <si>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</si>
  <si>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</si>
  <si>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</si>
  <si>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</si>
  <si>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</si>
  <si>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</si>
  <si>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</si>
  <si>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</si>
  <si>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</si>
  <si>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</si>
  <si>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</si>
  <si>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</si>
  <si>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</si>
  <si>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</si>
  <si>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</si>
  <si>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</si>
  <si>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</si>
  <si>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</si>
  <si>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</si>
  <si>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</si>
  <si>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</si>
  <si>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</si>
  <si>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</si>
  <si>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</si>
  <si>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</si>
  <si>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</si>
  <si>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</si>
  <si>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</si>
  <si>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</si>
  <si>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</si>
  <si>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</si>
  <si>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</si>
  <si>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</si>
  <si>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</si>
  <si>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</si>
  <si>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</si>
  <si>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</si>
  <si>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</si>
  <si>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</si>
  <si>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</si>
  <si>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</si>
  <si>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</si>
  <si>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</si>
  <si>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</si>
  <si>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</si>
  <si>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</si>
  <si>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</si>
  <si>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</si>
  <si>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</si>
  <si>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</si>
  <si>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</si>
  <si>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</si>
  <si>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</si>
  <si>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</si>
  <si>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</si>
  <si>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</si>
  <si>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</si>
  <si>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</si>
  <si>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</si>
  <si>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</si>
  <si>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</si>
  <si>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</si>
  <si>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</si>
  <si>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</si>
  <si>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</si>
  <si>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</si>
  <si>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</si>
  <si>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</si>
  <si>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</si>
  <si>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</si>
  <si>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</si>
  <si>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</si>
  <si>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</si>
  <si>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</si>
  <si>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</si>
  <si>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</si>
  <si>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</si>
  <si>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</si>
  <si>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</si>
  <si>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</si>
  <si>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</si>
  <si>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</si>
  <si>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</si>
  <si>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</si>
  <si>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</si>
  <si>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</si>
  <si>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</si>
  <si>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</si>
  <si>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</si>
  <si>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</si>
  <si>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</si>
  <si>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</si>
  <si>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</si>
  <si>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</si>
  <si>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</si>
  <si>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</si>
  <si>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</si>
  <si>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</si>
  <si>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</si>
  <si>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</si>
  <si>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</si>
  <si>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</si>
  <si>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</si>
  <si>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</si>
  <si>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</si>
  <si>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</si>
  <si>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</si>
  <si>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</si>
  <si>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</si>
  <si>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</si>
  <si>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</si>
  <si>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</si>
  <si>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</si>
  <si>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</si>
  <si>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</si>
  <si>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</si>
  <si>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</si>
  <si>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</si>
  <si>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</si>
  <si>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</si>
  <si>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</si>
  <si>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</si>
  <si>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</si>
  <si>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</si>
  <si>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</si>
  <si>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</si>
  <si>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</si>
  <si>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</si>
  <si>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</si>
  <si>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</si>
  <si>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</si>
  <si>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</si>
  <si>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</si>
  <si>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</si>
  <si>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</si>
  <si>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</si>
  <si>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</si>
  <si>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</si>
  <si>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</si>
  <si>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</si>
  <si>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</si>
  <si>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</si>
  <si>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</si>
  <si>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</si>
  <si>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</si>
  <si>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</si>
  <si>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</si>
  <si>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</si>
  <si>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</si>
  <si>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</si>
  <si>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</si>
  <si>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</si>
  <si>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</si>
  <si>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</si>
  <si>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</si>
  <si>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</si>
  <si>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</si>
  <si>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</si>
  <si>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</si>
  <si>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</si>
  <si>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</si>
  <si>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</si>
  <si>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</si>
  <si>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</si>
  <si>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</si>
  <si>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</si>
  <si>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</si>
  <si>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</si>
  <si>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</si>
  <si>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</si>
  <si>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</si>
  <si>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</si>
  <si>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</si>
  <si>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</si>
  <si>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</si>
  <si>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</si>
  <si>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</si>
  <si>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</si>
  <si>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</si>
  <si>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</si>
  <si>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</si>
  <si>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</si>
  <si>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</si>
  <si>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</si>
  <si>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</si>
  <si>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</si>
  <si>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</si>
  <si>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</si>
  <si>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</si>
  <si>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</si>
  <si>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</si>
  <si>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</si>
  <si>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</si>
  <si>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</si>
  <si>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</si>
  <si>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</si>
  <si>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</si>
  <si>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</si>
  <si>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</si>
  <si>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</si>
  <si>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</si>
  <si>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</si>
  <si>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</si>
  <si>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</si>
  <si>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</si>
  <si>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</si>
  <si>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</si>
  <si>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</si>
  <si>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</si>
  <si>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</si>
  <si>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</si>
  <si>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</si>
  <si>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</si>
  <si>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</si>
  <si>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</si>
  <si>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</si>
  <si>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</si>
  <si>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</si>
  <si>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</si>
  <si>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</si>
  <si>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</si>
  <si>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</si>
  <si>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</si>
  <si>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</si>
  <si>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</si>
  <si>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</si>
  <si>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</si>
  <si>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</si>
  <si>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</si>
  <si>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</si>
  <si>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</si>
  <si>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</si>
  <si>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</si>
  <si>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</si>
  <si>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</si>
  <si>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</si>
  <si>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</si>
  <si>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</si>
  <si>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</si>
  <si>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</si>
  <si>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</si>
  <si>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</si>
  <si>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</si>
  <si>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</si>
  <si>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</si>
  <si>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</si>
  <si>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</si>
  <si>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</si>
  <si>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</si>
  <si>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</si>
  <si>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</si>
  <si>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</si>
  <si>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</si>
  <si>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</si>
  <si>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</si>
  <si>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</si>
  <si>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</si>
  <si>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</si>
  <si>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</si>
  <si>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</si>
  <si>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</si>
  <si>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</si>
  <si>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</si>
  <si>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</si>
  <si>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</si>
  <si>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</si>
  <si>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</si>
  <si>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</si>
  <si>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</si>
  <si>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</si>
  <si>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</si>
  <si>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</si>
  <si>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</si>
  <si>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</si>
  <si>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</si>
  <si>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</si>
  <si>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</si>
  <si>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</si>
  <si>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</si>
  <si>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</si>
  <si>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</si>
  <si>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</si>
  <si>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</si>
  <si>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</si>
  <si>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</si>
  <si>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</si>
  <si>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</si>
  <si>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</si>
  <si>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</si>
  <si>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</si>
  <si>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</si>
  <si>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</si>
  <si>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</si>
  <si>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</si>
  <si>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</si>
  <si>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</si>
  <si>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</si>
  <si>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</si>
  <si>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</si>
  <si>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</si>
  <si>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</si>
  <si>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</si>
  <si>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</si>
  <si>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</si>
  <si>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</si>
  <si>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</si>
  <si>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</si>
  <si>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</si>
  <si>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</si>
  <si>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</si>
  <si>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</si>
  <si>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</si>
  <si>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</si>
  <si>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</si>
  <si>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</si>
  <si>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</si>
  <si>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</si>
  <si>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</si>
  <si>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</si>
  <si>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</si>
  <si>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</si>
  <si>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</si>
  <si>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</si>
  <si>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</si>
  <si>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</si>
  <si>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</si>
  <si>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</si>
  <si>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</si>
  <si>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</si>
  <si>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</si>
  <si>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</si>
  <si>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</si>
  <si>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</si>
  <si>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</si>
  <si>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</si>
  <si>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</si>
  <si>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</si>
  <si>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</si>
  <si>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</si>
  <si>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</si>
  <si>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</si>
  <si>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</si>
  <si>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</si>
  <si>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</si>
  <si>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</si>
  <si>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</si>
  <si>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</si>
  <si>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</si>
  <si>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</si>
  <si>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</si>
  <si>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</si>
  <si>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</si>
  <si>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</si>
  <si>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</si>
  <si>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</si>
  <si>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</si>
  <si>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</si>
  <si>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</si>
  <si>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</si>
  <si>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</si>
  <si>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</si>
  <si>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</si>
  <si>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</si>
  <si>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</si>
  <si>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</si>
  <si>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</si>
  <si>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</si>
  <si>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</si>
  <si>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</si>
  <si>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</si>
  <si>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</si>
  <si>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</si>
  <si>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</si>
  <si>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</si>
  <si>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</si>
  <si>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</si>
  <si>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</si>
  <si>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</si>
  <si>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</si>
  <si>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</si>
  <si>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</si>
  <si>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</si>
  <si>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</si>
  <si>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</si>
  <si>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</si>
  <si>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</si>
  <si>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</si>
  <si>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</si>
  <si>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</si>
  <si>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</si>
  <si>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</si>
  <si>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</si>
  <si>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</si>
  <si>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</si>
  <si>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</si>
  <si>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</si>
  <si>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</si>
  <si>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</si>
  <si>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</si>
  <si>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</si>
  <si>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</si>
  <si>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</si>
  <si>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</si>
  <si>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</si>
  <si>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</si>
  <si>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</si>
  <si>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</si>
  <si>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</si>
  <si>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</si>
  <si>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</si>
  <si>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</si>
  <si>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</si>
  <si>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</si>
  <si>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</si>
  <si>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</si>
  <si>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</si>
  <si>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</si>
  <si>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</si>
  <si>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</si>
  <si>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</si>
  <si>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</si>
  <si>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</si>
  <si>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</si>
  <si>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</si>
  <si>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</si>
  <si>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</si>
  <si>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</si>
  <si>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</si>
  <si>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</si>
  <si>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</si>
  <si>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</si>
  <si>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</si>
  <si>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</si>
  <si>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</si>
  <si>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</si>
  <si>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</si>
  <si>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</si>
  <si>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</si>
  <si>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</si>
  <si>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</si>
  <si>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</si>
  <si>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</si>
  <si>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</si>
  <si>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</si>
  <si>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</si>
  <si>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</si>
  <si>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</si>
  <si>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</si>
  <si>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</si>
  <si>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</si>
  <si>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</si>
  <si>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</si>
  <si>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</si>
  <si>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</si>
  <si>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</si>
  <si>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</si>
  <si>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</si>
  <si>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</si>
  <si>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</si>
  <si>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</si>
  <si>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</si>
  <si>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</si>
  <si>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</si>
  <si>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</si>
  <si>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</si>
  <si>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</si>
  <si>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</si>
  <si>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</si>
  <si>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</si>
  <si>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</si>
  <si>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</si>
  <si>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</si>
  <si>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</si>
  <si>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</si>
  <si>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</si>
  <si>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</si>
  <si>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</si>
  <si>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</si>
  <si>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</si>
  <si>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</si>
  <si>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</si>
  <si>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</si>
  <si>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</si>
  <si>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</si>
  <si>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</si>
  <si>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</si>
  <si>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</si>
  <si>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</si>
  <si>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</si>
  <si>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</si>
  <si>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</si>
  <si>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</si>
  <si>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</si>
  <si>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</si>
  <si>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</si>
  <si>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</si>
  <si>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</si>
  <si>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</si>
  <si>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</si>
  <si>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</si>
  <si>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</si>
  <si>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</si>
  <si>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</si>
  <si>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</si>
  <si>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</si>
  <si>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</si>
  <si>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</si>
  <si>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</si>
  <si>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</si>
  <si>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</si>
  <si>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</si>
  <si>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</si>
  <si>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</si>
  <si>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</si>
  <si>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</si>
  <si>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</si>
  <si>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</si>
  <si>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</si>
  <si>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</si>
  <si>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</si>
  <si>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</si>
  <si>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</si>
  <si>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</si>
  <si>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</si>
  <si>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</si>
  <si>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</si>
  <si>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</si>
  <si>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</si>
  <si>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</si>
  <si>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</si>
  <si>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</si>
  <si>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</si>
  <si>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</si>
  <si>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</si>
  <si>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</si>
  <si>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</si>
  <si>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</si>
  <si>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</si>
  <si>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</si>
  <si>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</si>
  <si>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</si>
  <si>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</si>
  <si>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</si>
  <si>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</si>
  <si>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</si>
  <si>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</si>
  <si>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</si>
  <si>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</si>
  <si>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</si>
  <si>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</si>
  <si>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</si>
  <si>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</si>
  <si>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</si>
  <si>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</si>
  <si>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</si>
  <si>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</si>
  <si>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</si>
  <si>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</si>
  <si>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</si>
  <si>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</si>
  <si>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</si>
  <si>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</si>
  <si>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</si>
  <si>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</si>
  <si>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</si>
  <si>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</si>
  <si>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</si>
  <si>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</si>
  <si>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</si>
  <si>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</si>
  <si>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</si>
  <si>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</si>
  <si>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</si>
  <si>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</si>
  <si>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</si>
  <si>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</si>
  <si>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</si>
  <si>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</si>
  <si>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</si>
  <si>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</si>
  <si>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</si>
  <si>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</si>
  <si>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</si>
  <si>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</si>
  <si>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</si>
  <si>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</si>
  <si>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</si>
  <si>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</si>
  <si>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</si>
  <si>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</si>
  <si>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</si>
  <si>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</si>
  <si>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</si>
  <si>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</si>
  <si>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</si>
  <si>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</si>
  <si>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</si>
  <si>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</si>
  <si>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</si>
  <si>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</si>
  <si>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</si>
  <si>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</si>
  <si>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</si>
  <si>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</si>
  <si>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</si>
  <si>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</si>
  <si>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</si>
  <si>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</si>
  <si>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</si>
  <si>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</si>
  <si>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</si>
  <si>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</si>
  <si>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</si>
  <si>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</si>
  <si>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</si>
  <si>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</si>
  <si>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</si>
  <si>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</si>
  <si>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</si>
  <si>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</si>
  <si>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</si>
  <si>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</si>
  <si>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</si>
  <si>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</si>
  <si>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</si>
  <si>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</si>
  <si>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</si>
  <si>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</si>
  <si>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</si>
  <si>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</si>
  <si>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</si>
  <si>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</si>
  <si>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</si>
  <si>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</si>
  <si>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</si>
  <si>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</si>
  <si>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</si>
  <si>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</si>
  <si>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</si>
  <si>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</si>
  <si>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</si>
  <si>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</si>
  <si>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</si>
  <si>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</si>
  <si>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</si>
  <si>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</si>
  <si>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</si>
  <si>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</si>
  <si>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</si>
  <si>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</si>
  <si>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</si>
  <si>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</si>
  <si>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</si>
  <si>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</si>
  <si>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</si>
  <si>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</si>
  <si>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</si>
  <si>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</si>
  <si>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</si>
  <si>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</si>
  <si>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</si>
  <si>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</si>
  <si>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</si>
  <si>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</si>
  <si>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</si>
  <si>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</si>
  <si>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</si>
  <si>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</si>
  <si>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</si>
  <si>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</si>
  <si>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</si>
  <si>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</si>
  <si>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</si>
  <si>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</si>
  <si>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</si>
  <si>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</si>
  <si>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</si>
  <si>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</si>
  <si>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</si>
  <si>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</si>
  <si>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</si>
  <si>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</si>
  <si>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</si>
  <si>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</si>
  <si>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</si>
  <si>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</si>
  <si>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</si>
  <si>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</si>
  <si>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</si>
  <si>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</si>
  <si>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</si>
  <si>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</si>
  <si>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</si>
  <si>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</si>
  <si>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</si>
  <si>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</si>
  <si>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</si>
  <si>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</si>
  <si>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</si>
  <si>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</si>
  <si>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</si>
  <si>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</si>
  <si>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</si>
  <si>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</si>
  <si>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</si>
  <si>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</si>
  <si>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</si>
  <si>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</si>
  <si>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</si>
  <si>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</si>
  <si>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</si>
  <si>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</si>
  <si>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</si>
  <si>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</si>
  <si>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</si>
  <si>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</si>
  <si>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</si>
  <si>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</si>
  <si>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</si>
  <si>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</si>
  <si>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</si>
  <si>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</si>
  <si>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</si>
  <si>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</si>
  <si>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</si>
  <si>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</si>
  <si>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</si>
  <si>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</si>
  <si>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</si>
  <si>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</si>
  <si>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</si>
  <si>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</si>
  <si>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</si>
  <si>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</si>
  <si>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</si>
  <si>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</si>
  <si>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</si>
  <si>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</si>
  <si>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</si>
  <si>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</si>
  <si>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</si>
  <si>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</si>
  <si>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</si>
  <si>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</si>
  <si>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</si>
  <si>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</si>
  <si>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</si>
  <si>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</si>
  <si>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</si>
  <si>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</si>
  <si>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</si>
  <si>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</si>
  <si>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</si>
  <si>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</si>
  <si>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</si>
  <si>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</si>
  <si>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</si>
  <si>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</si>
  <si>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</si>
  <si>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</si>
  <si>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</si>
  <si>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</si>
  <si>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</si>
  <si>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</si>
  <si>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</si>
  <si>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</si>
  <si>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</si>
  <si>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</si>
  <si>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</si>
  <si>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</si>
  <si>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</si>
  <si>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</si>
  <si>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</si>
  <si>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</si>
  <si>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</si>
  <si>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</si>
  <si>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</si>
  <si>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</si>
  <si>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</si>
  <si>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</si>
  <si>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</si>
  <si>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</si>
  <si>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</si>
  <si>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</si>
  <si>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</si>
  <si>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</si>
  <si>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</si>
  <si>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</si>
  <si>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</si>
  <si>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</si>
  <si>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</si>
  <si>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</si>
  <si>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</si>
  <si>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</si>
  <si>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</si>
  <si>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</si>
  <si>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</si>
  <si>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</si>
  <si>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</si>
  <si>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</si>
  <si>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</si>
  <si>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</si>
  <si>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</si>
  <si>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</si>
  <si>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</si>
  <si>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</si>
  <si>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</si>
  <si>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</si>
  <si>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</si>
  <si>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</si>
  <si>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</si>
  <si>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</si>
  <si>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</si>
  <si>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</si>
  <si>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</si>
  <si>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</si>
  <si>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</si>
  <si>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</si>
  <si>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</si>
  <si>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</si>
  <si>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</si>
  <si>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</si>
  <si>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</si>
  <si>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</si>
  <si>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</si>
  <si>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</si>
  <si>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</si>
  <si>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</si>
  <si>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</si>
  <si>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</si>
  <si>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</si>
  <si>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</si>
  <si>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</si>
  <si>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</si>
  <si>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</si>
  <si>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</si>
  <si>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</si>
  <si>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</si>
  <si>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</si>
  <si>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</si>
  <si>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</si>
  <si>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</si>
  <si>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</si>
  <si>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</si>
  <si>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</si>
  <si>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</si>
  <si>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</si>
  <si>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</si>
  <si>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</si>
  <si>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</si>
  <si>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</si>
  <si>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</si>
  <si>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</si>
  <si>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</si>
  <si>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</si>
  <si>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</si>
  <si>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</si>
  <si>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</si>
  <si>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</si>
  <si>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</si>
  <si>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</si>
  <si>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</si>
  <si>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</si>
  <si>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</si>
  <si>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</si>
  <si>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</si>
  <si>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</si>
  <si>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</si>
  <si>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</si>
  <si>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</si>
  <si>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</si>
  <si>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</si>
  <si>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</si>
  <si>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</si>
  <si>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</si>
  <si>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</si>
  <si>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</si>
  <si>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</si>
  <si>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</si>
  <si>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</si>
  <si>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</si>
  <si>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</si>
  <si>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</si>
  <si>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</si>
  <si>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</si>
  <si>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</si>
  <si>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</si>
  <si>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</si>
  <si>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</si>
  <si>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</si>
  <si>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</si>
  <si>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</si>
  <si>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</si>
  <si>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</si>
  <si>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</si>
  <si>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</si>
  <si>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</si>
  <si>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</si>
  <si>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</si>
  <si>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</si>
  <si>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</si>
  <si>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</si>
  <si>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</si>
  <si>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</si>
  <si>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</si>
  <si>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</si>
  <si>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</si>
  <si>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</si>
  <si>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</si>
  <si>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</si>
  <si>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</si>
  <si>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</si>
  <si>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</si>
  <si>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</si>
  <si>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</si>
  <si>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</si>
  <si>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</si>
  <si>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</si>
  <si>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</si>
  <si>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</si>
  <si>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</si>
  <si>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</si>
  <si>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</si>
  <si>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</si>
  <si>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</si>
  <si>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</si>
  <si>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</si>
  <si>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</si>
  <si>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</si>
  <si>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</si>
  <si>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</si>
  <si>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</si>
  <si>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</si>
  <si>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</si>
  <si>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</si>
  <si>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</si>
  <si>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</si>
  <si>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</si>
  <si>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</si>
  <si>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</si>
  <si>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</si>
  <si>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</si>
  <si>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</si>
  <si>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</si>
  <si>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</si>
  <si>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</si>
  <si>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</si>
  <si>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</si>
  <si>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</si>
  <si>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</si>
  <si>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</si>
  <si>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</si>
  <si>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</si>
  <si>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</si>
  <si>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</si>
  <si>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</si>
  <si>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</si>
  <si>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</si>
  <si>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</si>
  <si>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</si>
  <si>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</si>
  <si>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</si>
  <si>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</si>
  <si>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</si>
  <si>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</si>
  <si>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</si>
  <si>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</si>
  <si>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</si>
  <si>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</si>
  <si>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</si>
  <si>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</si>
  <si>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</si>
  <si>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</si>
  <si>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</si>
  <si>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</si>
  <si>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</si>
  <si>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</si>
  <si>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</si>
  <si>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</si>
  <si>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</si>
  <si>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</si>
  <si>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</si>
  <si>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</si>
  <si>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</si>
  <si>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</si>
  <si>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</si>
  <si>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</si>
  <si>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</si>
  <si>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</si>
  <si>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</si>
  <si>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</si>
  <si>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</si>
  <si>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</si>
  <si>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</si>
  <si>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</si>
  <si>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</si>
  <si>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</si>
  <si>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</si>
  <si>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</si>
  <si>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</si>
  <si>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</si>
  <si>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</si>
  <si>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</si>
  <si>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</si>
  <si>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</si>
  <si>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</si>
  <si>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</si>
  <si>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</si>
  <si>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</si>
  <si>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</si>
  <si>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</si>
  <si>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</si>
  <si>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</si>
  <si>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</si>
  <si>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</si>
  <si>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</si>
  <si>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</si>
  <si>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</si>
  <si>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</si>
  <si>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</si>
  <si>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</si>
  <si>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</si>
  <si>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</si>
  <si>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</si>
  <si>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</si>
  <si>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</si>
  <si>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</si>
  <si>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</si>
  <si>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</si>
  <si>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</si>
  <si>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</si>
  <si>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</si>
  <si>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</si>
  <si>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</si>
  <si>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</si>
  <si>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</si>
  <si>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</si>
  <si>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</si>
  <si>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</si>
  <si>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</si>
  <si>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</si>
  <si>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</si>
  <si>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</si>
  <si>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</si>
  <si>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</si>
  <si>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</si>
  <si>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</si>
  <si>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</si>
  <si>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</si>
  <si>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</si>
  <si>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</si>
  <si>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</si>
  <si>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</si>
  <si>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</si>
  <si>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</si>
  <si>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</si>
  <si>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</si>
  <si>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</si>
  <si>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</si>
  <si>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</si>
  <si>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</si>
  <si>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</si>
  <si>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</si>
  <si>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</si>
  <si>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</si>
  <si>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</si>
  <si>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</si>
  <si>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</si>
  <si>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</si>
  <si>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</si>
  <si>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</si>
  <si>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</si>
  <si>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</si>
  <si>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</si>
  <si>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</si>
  <si>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</si>
  <si>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</si>
  <si>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</si>
  <si>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</si>
  <si>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</si>
  <si>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</si>
  <si>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</si>
  <si>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</si>
  <si>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</si>
  <si>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</si>
  <si>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</si>
  <si>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</si>
  <si>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</si>
  <si>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</si>
  <si>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</si>
  <si>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</si>
  <si>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</si>
  <si>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</si>
  <si>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</si>
  <si>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</si>
  <si>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</si>
  <si>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</si>
  <si>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</si>
  <si>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</si>
  <si>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</si>
  <si>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</si>
  <si>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</si>
  <si>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</si>
  <si>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</si>
  <si>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</si>
  <si>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</si>
  <si>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</si>
  <si>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</si>
  <si>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</si>
  <si>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</si>
  <si>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</si>
  <si>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</si>
  <si>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</si>
  <si>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</si>
  <si>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</si>
  <si>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</si>
  <si>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</si>
  <si>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</si>
  <si>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</si>
  <si>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</si>
  <si>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</si>
  <si>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</si>
  <si>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</si>
  <si>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</si>
  <si>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</si>
  <si>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</si>
  <si>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</si>
  <si>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</si>
  <si>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</si>
  <si>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</si>
  <si>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</si>
  <si>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</si>
  <si>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</si>
  <si>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</si>
  <si>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</si>
  <si>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</si>
  <si>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</si>
  <si>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</si>
  <si>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</si>
  <si>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</si>
  <si>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</si>
  <si>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</si>
  <si>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</si>
  <si>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</si>
  <si>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</si>
  <si>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</si>
  <si>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</si>
  <si>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</si>
  <si>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</si>
  <si>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</si>
  <si>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</si>
  <si>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</si>
  <si>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</si>
  <si>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</si>
  <si>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</si>
  <si>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</si>
  <si>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</si>
  <si>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</si>
  <si>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</si>
  <si>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</si>
  <si>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</si>
  <si>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</si>
  <si>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</si>
  <si>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</si>
  <si>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</si>
  <si>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</si>
  <si>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</si>
  <si>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</si>
  <si>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</si>
  <si>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</si>
  <si>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</si>
  <si>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</si>
  <si>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</si>
  <si>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</si>
  <si>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</si>
  <si>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</si>
  <si>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</si>
  <si>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</si>
  <si>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</si>
  <si>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</si>
  <si>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</si>
  <si>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</si>
  <si>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</si>
  <si>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</si>
  <si>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</si>
  <si>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</si>
  <si>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</si>
  <si>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</si>
  <si>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</si>
  <si>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</si>
  <si>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</si>
  <si>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</si>
  <si>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</si>
  <si>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</si>
  <si>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</si>
  <si>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</si>
  <si>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</si>
  <si>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</si>
  <si>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</si>
  <si>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</si>
  <si>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</si>
  <si>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</si>
  <si>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</si>
  <si>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</si>
  <si>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</si>
  <si>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</si>
  <si>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</si>
  <si>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</si>
  <si>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</si>
  <si>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</si>
  <si>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</si>
  <si>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</si>
  <si>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</si>
  <si>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</si>
  <si>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</si>
  <si>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</si>
  <si>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</si>
  <si>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</si>
  <si>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</si>
  <si>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</si>
  <si>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</si>
  <si>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</si>
  <si>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</si>
  <si>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</si>
  <si>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</si>
  <si>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</si>
  <si>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</si>
  <si>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</si>
  <si>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</si>
  <si>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</si>
  <si>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</si>
  <si>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</si>
  <si>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</si>
  <si>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</si>
  <si>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</si>
  <si>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</si>
  <si>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</si>
  <si>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</si>
  <si>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</si>
  <si>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</si>
  <si>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</si>
  <si>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</si>
  <si>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</si>
  <si>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</si>
  <si>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</si>
  <si>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</si>
  <si>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</si>
  <si>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</si>
  <si>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</si>
  <si>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</si>
  <si>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</si>
  <si>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</si>
  <si>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</si>
  <si>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</si>
  <si>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</si>
  <si>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</si>
  <si>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</si>
  <si>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</si>
  <si>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</si>
  <si>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</si>
  <si>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</si>
  <si>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</si>
  <si>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</si>
  <si>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</si>
  <si>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</si>
  <si>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</si>
  <si>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</si>
  <si>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</si>
  <si>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</si>
  <si>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</si>
  <si>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</si>
  <si>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</si>
  <si>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</si>
  <si>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</si>
  <si>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</si>
  <si>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</si>
  <si>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</si>
  <si>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</si>
  <si>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</si>
  <si>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</si>
  <si>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</si>
  <si>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</si>
  <si>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</si>
  <si>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</si>
  <si>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</si>
  <si>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</si>
  <si>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</si>
  <si>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</si>
  <si>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</si>
  <si>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</si>
  <si>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</si>
  <si>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</si>
  <si>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</si>
  <si>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</si>
  <si>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</si>
  <si>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</si>
  <si>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</si>
  <si>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</si>
  <si>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</si>
  <si>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</si>
  <si>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</si>
  <si>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</si>
  <si>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</si>
  <si>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</si>
  <si>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</si>
  <si>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</si>
  <si>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</si>
  <si>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</si>
  <si>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</si>
  <si>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</si>
  <si>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</si>
  <si>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</si>
  <si>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</si>
  <si>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</si>
  <si>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</si>
  <si>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</si>
  <si>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</si>
  <si>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</si>
  <si>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</si>
  <si>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</si>
  <si>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</si>
  <si>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</si>
  <si>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</si>
  <si>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</si>
  <si>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</si>
  <si>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</si>
  <si>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</si>
  <si>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</si>
  <si>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</si>
  <si>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</si>
  <si>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</si>
  <si>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</si>
  <si>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</si>
  <si>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</si>
  <si>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</si>
  <si>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</si>
  <si>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</si>
  <si>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</si>
  <si>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</si>
  <si>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</si>
  <si>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</si>
  <si>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</si>
  <si>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</si>
  <si>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</si>
  <si>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</si>
  <si>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</si>
  <si>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</si>
  <si>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</si>
  <si>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</si>
  <si>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</si>
  <si>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</si>
  <si>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</si>
  <si>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</si>
  <si>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</si>
  <si>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</si>
  <si>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</si>
  <si>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</si>
  <si>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</si>
  <si>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</si>
  <si>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</si>
  <si>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</si>
  <si>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</si>
  <si>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</si>
  <si>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</si>
  <si>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</si>
  <si>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</si>
  <si>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</si>
  <si>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</si>
  <si>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</si>
  <si>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</si>
  <si>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</si>
  <si>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</si>
  <si>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</si>
  <si>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</si>
  <si>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</si>
  <si>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</si>
  <si>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</si>
  <si>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</si>
  <si>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</si>
  <si>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</si>
  <si>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</si>
  <si>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</si>
  <si>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</si>
  <si>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</si>
  <si>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</si>
  <si>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</si>
  <si>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</si>
  <si>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</si>
  <si>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</si>
  <si>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</si>
  <si>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</si>
  <si>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</si>
  <si>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</si>
  <si>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</si>
  <si>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</si>
  <si>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</si>
  <si>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</si>
  <si>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</si>
  <si>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</si>
  <si>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</si>
  <si>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</si>
  <si>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</si>
  <si>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</si>
  <si>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</si>
  <si>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</si>
  <si>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</si>
  <si>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</si>
  <si>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</si>
  <si>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</si>
  <si>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</si>
  <si>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</si>
  <si>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</si>
  <si>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</si>
  <si>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</si>
  <si>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</si>
  <si>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</si>
  <si>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</si>
  <si>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</si>
  <si>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</si>
  <si>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</si>
  <si>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</si>
  <si>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</si>
  <si>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</si>
  <si>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</si>
  <si>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</si>
  <si>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</si>
  <si>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</si>
  <si>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</si>
  <si>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</si>
  <si>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</si>
  <si>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</si>
  <si>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</si>
  <si>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</si>
  <si>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</si>
  <si>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</si>
  <si>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</si>
  <si>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</si>
  <si>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</si>
  <si>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</si>
  <si>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</si>
  <si>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</si>
  <si>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</si>
  <si>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</si>
  <si>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</si>
  <si>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</si>
  <si>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</si>
  <si>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</si>
  <si>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</si>
  <si>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</si>
  <si>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</si>
  <si>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</si>
  <si>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</si>
  <si>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</si>
  <si>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</si>
  <si>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</si>
  <si>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</si>
  <si>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</si>
  <si>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</si>
  <si>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</si>
  <si>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</si>
  <si>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</si>
  <si>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</si>
  <si>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</si>
  <si>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</si>
  <si>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</si>
  <si>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</si>
  <si>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</si>
  <si>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</si>
  <si>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</si>
  <si>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</si>
  <si>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</si>
  <si>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</si>
  <si>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</si>
  <si>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</si>
  <si>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</si>
  <si>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</si>
  <si>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</si>
  <si>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</si>
  <si>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</si>
  <si>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</si>
  <si>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</si>
  <si>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</si>
  <si>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</si>
  <si>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</si>
  <si>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</si>
  <si>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</si>
  <si>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</si>
  <si>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</si>
  <si>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</si>
  <si>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</si>
  <si>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</si>
  <si>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</si>
  <si>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</si>
  <si>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</si>
  <si>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</si>
  <si>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</si>
  <si>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</si>
  <si>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</si>
  <si>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</si>
  <si>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</si>
  <si>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</si>
  <si>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</si>
  <si>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</si>
  <si>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</si>
  <si>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</si>
  <si>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</si>
  <si>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</si>
  <si>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</si>
  <si>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</si>
  <si>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</si>
  <si>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</si>
  <si>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</si>
  <si>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</si>
  <si>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</si>
  <si>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</si>
  <si>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</si>
  <si>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</si>
  <si>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</si>
  <si>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</si>
  <si>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</si>
  <si>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</si>
  <si>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</si>
  <si>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</si>
  <si>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</si>
  <si>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</si>
  <si>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</si>
  <si>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</si>
  <si>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</si>
  <si>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</si>
  <si>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</si>
  <si>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</si>
  <si>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</si>
  <si>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</si>
  <si>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</si>
  <si>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</si>
  <si>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</si>
  <si>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</si>
  <si>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</si>
  <si>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</si>
  <si>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</si>
  <si>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</si>
  <si>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</si>
  <si>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</si>
  <si>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</si>
  <si>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</si>
  <si>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</si>
  <si>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</si>
  <si>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</si>
  <si>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</si>
  <si>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</si>
  <si>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</si>
  <si>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</si>
  <si>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</si>
  <si>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</si>
  <si>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</si>
  <si>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</si>
  <si>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</si>
  <si>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</si>
  <si>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</si>
  <si>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</si>
  <si>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</si>
  <si>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</si>
  <si>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</si>
  <si>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</si>
  <si>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</si>
  <si>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</si>
  <si>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</si>
  <si>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</si>
  <si>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</si>
  <si>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</si>
  <si>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</si>
  <si>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</si>
  <si>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</si>
  <si>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</si>
  <si>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</si>
  <si>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</si>
  <si>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</si>
  <si>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</si>
  <si>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</si>
  <si>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</si>
  <si>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</si>
  <si>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</si>
  <si>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</si>
  <si>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</si>
  <si>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</si>
  <si>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</si>
  <si>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</si>
  <si>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</si>
  <si>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</si>
  <si>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</si>
  <si>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</si>
  <si>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</si>
  <si>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</si>
  <si>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</si>
  <si>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</si>
  <si>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</si>
  <si>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</si>
  <si>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</si>
  <si>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</si>
  <si>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</si>
  <si>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</si>
  <si>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</si>
  <si>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</si>
  <si>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</si>
  <si>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</si>
  <si>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</si>
  <si>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</si>
  <si>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</si>
  <si>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</si>
  <si>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</si>
  <si>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</si>
  <si>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</si>
  <si>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</si>
  <si>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</si>
  <si>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</si>
  <si>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</si>
  <si>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</si>
  <si>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</si>
  <si>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</si>
  <si>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</si>
  <si>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</si>
  <si>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</si>
  <si>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</si>
  <si>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</si>
  <si>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</si>
  <si>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</si>
  <si>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</si>
  <si>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</si>
  <si>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</si>
  <si>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</si>
  <si>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</si>
  <si>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</si>
  <si>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</si>
  <si>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</si>
  <si>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</si>
  <si>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</si>
  <si>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</si>
  <si>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</si>
  <si>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</si>
  <si>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</si>
  <si>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</si>
  <si>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</si>
  <si>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</si>
  <si>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</si>
  <si>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</si>
  <si>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</si>
  <si>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</si>
  <si>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</si>
  <si>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</si>
  <si>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</si>
  <si>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</si>
  <si>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</si>
  <si>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</si>
  <si>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</si>
  <si>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</si>
  <si>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</si>
  <si>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</si>
  <si>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</si>
  <si>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</si>
  <si>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</si>
  <si>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</si>
  <si>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</si>
  <si>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</si>
  <si>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</si>
  <si>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</si>
  <si>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</si>
  <si>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</si>
  <si>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</si>
  <si>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</si>
  <si>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</si>
  <si>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</si>
  <si>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</si>
  <si>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</si>
  <si>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</si>
  <si>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</si>
  <si>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</si>
  <si>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</si>
  <si>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</si>
  <si>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</si>
  <si>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</si>
  <si>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</si>
  <si>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</si>
  <si>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</si>
  <si>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</si>
  <si>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</si>
  <si>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</si>
  <si>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</si>
  <si>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</si>
  <si>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</si>
  <si>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</si>
  <si>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</si>
  <si>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</si>
  <si>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</si>
  <si>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</si>
  <si>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</si>
  <si>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</si>
  <si>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</si>
  <si>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</si>
  <si>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</si>
  <si>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</si>
  <si>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</si>
  <si>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</si>
  <si>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</si>
  <si>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</si>
  <si>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</si>
  <si>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</si>
  <si>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</si>
  <si>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</si>
  <si>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</si>
  <si>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</si>
  <si>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</si>
  <si>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</si>
  <si>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</si>
  <si>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</si>
  <si>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</si>
  <si>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</si>
  <si>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</si>
  <si>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</si>
  <si>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</si>
  <si>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</si>
  <si>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</si>
  <si>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</si>
  <si>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</si>
  <si>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</si>
  <si>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</si>
  <si>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</si>
  <si>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</si>
  <si>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</si>
  <si>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</si>
  <si>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</si>
  <si>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</si>
  <si>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</si>
  <si>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</si>
  <si>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</si>
  <si>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</si>
  <si>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</si>
  <si>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</si>
  <si>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</si>
  <si>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</si>
  <si>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</si>
  <si>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</si>
  <si>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</si>
  <si>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</si>
  <si>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</si>
  <si>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</si>
  <si>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</si>
  <si>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</si>
  <si>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</si>
  <si>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</si>
  <si>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</si>
  <si>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</si>
  <si>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</si>
  <si>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</si>
  <si>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</si>
  <si>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</si>
  <si>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</si>
  <si>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</si>
  <si>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</si>
  <si>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</si>
  <si>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</si>
  <si>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</si>
  <si>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</si>
  <si>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</si>
  <si>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</si>
  <si>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</si>
  <si>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</si>
  <si>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</si>
  <si>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</si>
  <si>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</si>
  <si>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</si>
  <si>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</si>
  <si>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</si>
  <si>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</si>
  <si>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</si>
  <si>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</si>
  <si>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</si>
  <si>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</si>
  <si>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</si>
  <si>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</si>
  <si>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</si>
  <si>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</si>
  <si>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</si>
  <si>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</si>
  <si>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</si>
  <si>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</si>
  <si>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</si>
  <si>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</si>
  <si>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</si>
  <si>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</si>
  <si>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</si>
  <si>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</si>
  <si>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</si>
  <si>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</si>
  <si>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</si>
  <si>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</si>
  <si>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</si>
  <si>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</si>
  <si>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</si>
  <si>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</si>
  <si>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</si>
  <si>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</si>
  <si>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</si>
  <si>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</si>
  <si>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</si>
  <si>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</si>
  <si>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</si>
  <si>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</si>
  <si>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</si>
  <si>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</si>
  <si>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</si>
  <si>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</si>
  <si>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</si>
  <si>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</si>
  <si>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</si>
  <si>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</si>
  <si>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</si>
  <si>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</si>
  <si>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</si>
  <si>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</si>
  <si>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</si>
  <si>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</si>
  <si>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</si>
  <si>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</si>
  <si>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</si>
  <si>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</si>
  <si>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</si>
  <si>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</si>
  <si>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</si>
  <si>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</si>
  <si>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</si>
  <si>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</si>
  <si>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</si>
  <si>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</si>
  <si>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</si>
  <si>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</si>
  <si>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</si>
  <si>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</si>
  <si>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</si>
  <si>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</si>
  <si>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</si>
  <si>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</si>
  <si>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</si>
  <si>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</si>
  <si>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</si>
  <si>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</si>
  <si>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</si>
  <si>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</si>
  <si>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</si>
  <si>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</si>
  <si>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</si>
  <si>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</si>
  <si>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</si>
  <si>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</si>
  <si>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</si>
  <si>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</si>
  <si>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</si>
  <si>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</si>
  <si>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</si>
  <si>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</si>
  <si>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</si>
  <si>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</si>
  <si>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</si>
  <si>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</si>
  <si>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</si>
  <si>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</si>
  <si>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</si>
  <si>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</si>
  <si>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</si>
  <si>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</si>
  <si>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</si>
  <si>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</si>
  <si>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</si>
  <si>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</si>
  <si>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</si>
  <si>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</si>
  <si>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</si>
  <si>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</si>
  <si>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</si>
  <si>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</si>
  <si>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</si>
  <si>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</si>
  <si>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</si>
  <si>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</si>
  <si>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</si>
  <si>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</si>
  <si>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</si>
  <si>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</si>
  <si>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</si>
  <si>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</si>
  <si>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</si>
  <si>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</si>
  <si>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</si>
  <si>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</si>
  <si>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</si>
  <si>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</si>
  <si>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</si>
  <si>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</si>
  <si>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</si>
  <si>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</si>
  <si>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</si>
  <si>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</si>
  <si>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</si>
  <si>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</si>
  <si>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</si>
  <si>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</si>
  <si>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</si>
  <si>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</si>
  <si>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</si>
  <si>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</si>
  <si>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</si>
  <si>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</si>
  <si>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</si>
  <si>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</si>
  <si>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</si>
  <si>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</si>
  <si>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</si>
  <si>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</si>
  <si>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</si>
  <si>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</si>
  <si>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</si>
  <si>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</si>
  <si>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</si>
  <si>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</si>
  <si>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</si>
  <si>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</si>
  <si>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</si>
  <si>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</si>
  <si>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</si>
  <si>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</si>
  <si>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</si>
  <si>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</si>
  <si>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</si>
  <si>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</si>
  <si>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</si>
  <si>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</si>
  <si>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</si>
  <si>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</si>
  <si>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</si>
  <si>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</si>
  <si>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</si>
  <si>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</si>
  <si>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</si>
  <si>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</si>
  <si>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</si>
  <si>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</si>
  <si>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</si>
  <si>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</si>
  <si>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</si>
  <si>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</si>
  <si>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</si>
  <si>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</si>
  <si>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</si>
  <si>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</si>
  <si>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</si>
  <si>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</si>
  <si>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</si>
  <si>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</si>
  <si>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</si>
  <si>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</si>
  <si>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</si>
  <si>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</si>
  <si>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</si>
  <si>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</si>
  <si>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</si>
  <si>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</si>
  <si>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</si>
  <si>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</si>
  <si>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</si>
  <si>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</si>
  <si>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</si>
  <si>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</si>
  <si>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</si>
  <si>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</si>
  <si>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</si>
  <si>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</si>
  <si>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</si>
  <si>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</si>
  <si>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</si>
  <si>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</si>
  <si>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</si>
  <si>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</si>
  <si>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</si>
  <si>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</si>
  <si>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</si>
  <si>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</si>
  <si>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</si>
  <si>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</si>
  <si>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</si>
  <si>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</si>
  <si>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</si>
  <si>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</si>
  <si>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</si>
  <si>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</si>
  <si>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</si>
  <si>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</si>
  <si>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</si>
  <si>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</si>
  <si>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</si>
  <si>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</si>
  <si>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</si>
  <si>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</si>
  <si>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</si>
  <si>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</si>
  <si>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</si>
  <si>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</si>
  <si>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</si>
  <si>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</si>
  <si>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</si>
  <si>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</si>
  <si>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</si>
  <si>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</si>
  <si>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</si>
  <si>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</si>
  <si>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</si>
  <si>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</si>
  <si>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</si>
  <si>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</si>
  <si>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</si>
  <si>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</si>
  <si>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</si>
  <si>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</si>
  <si>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</si>
  <si>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</si>
  <si>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</si>
  <si>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</si>
  <si>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</si>
  <si>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</si>
  <si>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</si>
  <si>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</si>
  <si>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</si>
  <si>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</si>
  <si>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</si>
  <si>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</si>
  <si>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</si>
  <si>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</si>
  <si>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</si>
  <si>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</si>
  <si>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</si>
  <si>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</si>
  <si>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</si>
  <si>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</si>
  <si>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</si>
  <si>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</si>
  <si>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</si>
  <si>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</si>
  <si>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</si>
  <si>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</si>
  <si>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</si>
  <si>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</si>
  <si>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</si>
  <si>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</si>
  <si>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</si>
  <si>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</si>
  <si>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</si>
  <si>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</si>
  <si>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</si>
  <si>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</si>
  <si>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</si>
  <si>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</si>
  <si>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</si>
  <si>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</si>
  <si>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</si>
  <si>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</si>
  <si>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</si>
  <si>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</si>
  <si>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</si>
  <si>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</si>
  <si>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</si>
  <si>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</si>
  <si>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</si>
  <si>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</si>
  <si>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</si>
  <si>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</si>
  <si>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</si>
  <si>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</si>
  <si>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</si>
  <si>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</si>
  <si>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</si>
  <si>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</si>
  <si>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</si>
  <si>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</si>
  <si>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</si>
  <si>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</si>
  <si>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</si>
  <si>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</si>
  <si>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</si>
  <si>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</si>
  <si>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</si>
  <si>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</si>
  <si>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</si>
  <si>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</si>
  <si>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</si>
  <si>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</si>
  <si>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</si>
  <si>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</si>
  <si>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</si>
  <si>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</si>
  <si>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</si>
  <si>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</si>
  <si>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</si>
  <si>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</si>
  <si>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</si>
  <si>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</si>
  <si>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</si>
  <si>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</si>
  <si>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</si>
  <si>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</si>
  <si>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</si>
  <si>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</si>
  <si>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</si>
  <si>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</si>
  <si>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</si>
  <si>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</si>
  <si>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</si>
  <si>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</si>
  <si>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</si>
  <si>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</si>
  <si>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</si>
  <si>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</si>
  <si>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</si>
  <si>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</si>
  <si>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</si>
  <si>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</si>
  <si>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</si>
  <si>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</si>
  <si>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</si>
  <si>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</si>
  <si>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</si>
  <si>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</si>
  <si>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</si>
  <si>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</si>
  <si>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</si>
  <si>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</si>
  <si>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</si>
  <si>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</si>
  <si>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</si>
  <si>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</si>
  <si>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</si>
  <si>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</si>
  <si>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</si>
  <si>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</si>
  <si>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</si>
  <si>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</si>
  <si>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</si>
  <si>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</si>
  <si>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</si>
  <si>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</si>
  <si>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</si>
  <si>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</si>
  <si>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</si>
  <si>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</si>
  <si>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</si>
  <si>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</si>
  <si>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</si>
  <si>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</si>
  <si>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</si>
  <si>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</si>
  <si>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</si>
  <si>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</si>
  <si>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</si>
  <si>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</si>
  <si>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</si>
  <si>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</si>
  <si>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</si>
  <si>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</si>
  <si>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</si>
  <si>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</si>
  <si>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</si>
  <si>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</si>
  <si>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</si>
  <si>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</si>
  <si>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</si>
  <si>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</si>
  <si>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</si>
  <si>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</si>
  <si>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</si>
  <si>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</si>
  <si>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</si>
  <si>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</si>
  <si>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</si>
  <si>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</si>
  <si>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</si>
  <si>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</si>
  <si>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</si>
  <si>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</si>
  <si>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</si>
  <si>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</si>
  <si>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</si>
  <si>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</si>
  <si>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</si>
  <si>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</si>
  <si>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</si>
  <si>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</si>
  <si>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</si>
  <si>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</si>
  <si>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</si>
  <si>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</si>
  <si>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</si>
  <si>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</si>
  <si>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</si>
  <si>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</si>
  <si>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</si>
  <si>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</si>
  <si>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</si>
  <si>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</si>
  <si>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</si>
  <si>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</si>
  <si>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</si>
  <si>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</si>
  <si>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</si>
  <si>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</si>
  <si>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</si>
  <si>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</si>
  <si>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</si>
  <si>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</si>
  <si>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</si>
  <si>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</si>
  <si>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</si>
  <si>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</si>
  <si>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</si>
  <si>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</si>
  <si>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</si>
  <si>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</si>
  <si>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</si>
  <si>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</si>
  <si>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</si>
  <si>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</si>
  <si>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</si>
  <si>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</si>
  <si>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</si>
  <si>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</si>
  <si>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</si>
  <si>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</si>
  <si>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</si>
  <si>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</si>
  <si>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</si>
  <si>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</si>
  <si>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</si>
  <si>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</si>
  <si>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</si>
  <si>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</si>
  <si>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</si>
  <si>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</si>
  <si>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</si>
  <si>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</si>
  <si>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</si>
  <si>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</si>
  <si>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</si>
  <si>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</si>
  <si>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</si>
  <si>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</si>
  <si>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</si>
  <si>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</si>
  <si>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</si>
  <si>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</si>
  <si>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</si>
  <si>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</si>
  <si>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</si>
  <si>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</si>
  <si>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</si>
  <si>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</si>
  <si>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</si>
  <si>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</si>
  <si>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</si>
  <si>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</si>
  <si>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</si>
  <si>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</si>
  <si>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</si>
  <si>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</si>
  <si>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</si>
  <si>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</si>
  <si>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</si>
  <si>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</si>
  <si>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</si>
  <si>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</si>
  <si>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</si>
  <si>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</si>
  <si>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</si>
  <si>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</si>
  <si>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</si>
  <si>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</si>
  <si>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</si>
  <si>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</si>
  <si>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</si>
  <si>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</si>
  <si>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</si>
  <si>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</si>
  <si>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</si>
  <si>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</si>
  <si>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</si>
  <si>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</si>
  <si>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</si>
  <si>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</si>
  <si>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</si>
  <si>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</si>
  <si>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</si>
  <si>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</si>
  <si>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</si>
  <si>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</si>
  <si>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</si>
  <si>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</si>
  <si>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</si>
  <si>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</si>
  <si>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</si>
  <si>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</si>
  <si>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</si>
  <si>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</si>
  <si>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</si>
  <si>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</si>
  <si>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</si>
  <si>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</si>
  <si>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</si>
  <si>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</si>
  <si>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</si>
  <si>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</si>
  <si>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</si>
  <si>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</si>
  <si>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</si>
  <si>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</si>
  <si>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</si>
  <si>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</si>
  <si>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</si>
  <si>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</si>
  <si>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</si>
  <si>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</si>
  <si>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</si>
  <si>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</si>
  <si>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</si>
  <si>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</si>
  <si>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</si>
  <si>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</si>
  <si>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</si>
  <si>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</si>
  <si>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</si>
  <si>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</si>
  <si>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</si>
  <si>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</si>
  <si>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</si>
  <si>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</si>
  <si>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</si>
  <si>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</si>
  <si>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</si>
  <si>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</si>
  <si>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</si>
  <si>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</si>
  <si>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</si>
  <si>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</si>
  <si>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</si>
  <si>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</si>
  <si>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</si>
  <si>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</si>
  <si>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</si>
  <si>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</si>
  <si>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</si>
  <si>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</si>
  <si>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</si>
  <si>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</si>
  <si>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</si>
  <si>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</si>
  <si>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</si>
  <si>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</si>
  <si>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</si>
  <si>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</si>
  <si>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</si>
  <si>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</si>
  <si>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</si>
  <si>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</si>
  <si>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</si>
  <si>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</si>
  <si>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</si>
  <si>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</si>
  <si>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</si>
  <si>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</si>
  <si>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</si>
  <si>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</si>
  <si>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</si>
  <si>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</si>
  <si>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</si>
  <si>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</si>
  <si>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</si>
  <si>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</si>
  <si>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</si>
  <si>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</si>
  <si>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</si>
  <si>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</si>
  <si>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</si>
  <si>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</si>
  <si>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</si>
  <si>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</si>
  <si>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</si>
  <si>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</si>
  <si>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</si>
  <si>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</si>
  <si>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</si>
  <si>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</si>
  <si>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</si>
  <si>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</si>
  <si>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</si>
  <si>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</si>
  <si>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</si>
  <si>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</si>
  <si>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</si>
  <si>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</si>
  <si>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</si>
  <si>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</si>
  <si>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</si>
  <si>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</si>
  <si>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</si>
  <si>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</si>
  <si>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</si>
  <si>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</si>
  <si>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</si>
  <si>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</si>
  <si>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</si>
  <si>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</si>
  <si>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</si>
  <si>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</si>
  <si>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</si>
  <si>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</si>
  <si>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</si>
  <si>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</si>
  <si>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</si>
  <si>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</si>
  <si>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</si>
  <si>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</si>
  <si>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</si>
  <si>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</si>
  <si>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</si>
  <si>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</si>
  <si>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</si>
  <si>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</si>
  <si>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</si>
  <si>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</si>
  <si>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</si>
  <si>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</si>
  <si>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</si>
  <si>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</si>
  <si>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</si>
  <si>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</si>
  <si>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</si>
  <si>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</si>
  <si>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</si>
  <si>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</si>
  <si>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</si>
  <si>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</si>
  <si>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</si>
  <si>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</si>
  <si>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</si>
  <si>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</si>
  <si>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</si>
  <si>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</si>
  <si>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</si>
  <si>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</si>
  <si>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</si>
  <si>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</si>
  <si>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</si>
  <si>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</si>
  <si>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</si>
  <si>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</si>
  <si>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</si>
  <si>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</si>
  <si>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</si>
  <si>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</si>
  <si>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</si>
  <si>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</si>
  <si>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</si>
  <si>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</si>
  <si>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</si>
  <si>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</si>
  <si>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</si>
  <si>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</si>
  <si>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</si>
  <si>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</si>
  <si>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</si>
  <si>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</si>
  <si>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</si>
  <si>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</si>
  <si>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</si>
  <si>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</si>
  <si>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</si>
  <si>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</si>
  <si>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</si>
  <si>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</si>
  <si>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</si>
  <si>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</si>
  <si>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</si>
  <si>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</si>
  <si>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</si>
  <si>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</si>
  <si>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</si>
  <si>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</si>
  <si>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</si>
  <si>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</si>
  <si>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</si>
  <si>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</si>
  <si>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</si>
  <si>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</si>
  <si>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</si>
  <si>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</si>
  <si>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</si>
  <si>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</si>
  <si>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</si>
  <si>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</si>
  <si>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</si>
  <si>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</si>
  <si>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</si>
  <si>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</si>
  <si>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</si>
  <si>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</si>
  <si>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</si>
  <si>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</si>
  <si>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</si>
  <si>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</si>
  <si>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</si>
  <si>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</si>
  <si>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</si>
  <si>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</si>
  <si>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</si>
  <si>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</si>
  <si>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</si>
  <si>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</si>
  <si>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</si>
  <si>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</si>
  <si>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</si>
  <si>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</si>
  <si>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</si>
  <si>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</si>
  <si>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</si>
  <si>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</si>
  <si>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</si>
  <si>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</si>
  <si>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</si>
  <si>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</si>
  <si>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</si>
  <si>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</si>
  <si>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</si>
  <si>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</si>
  <si>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</si>
  <si>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</si>
  <si>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</si>
  <si>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</si>
  <si>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</si>
  <si>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</si>
  <si>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</si>
  <si>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</si>
  <si>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</si>
  <si>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</si>
  <si>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</si>
  <si>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</si>
  <si>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</si>
  <si>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</si>
  <si>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</si>
  <si>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</si>
  <si>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</si>
  <si>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</si>
  <si>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</si>
  <si>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</si>
  <si>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</si>
  <si>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</si>
  <si>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</si>
  <si>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</si>
  <si>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</si>
  <si>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</si>
  <si>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</si>
  <si>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</si>
  <si>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</si>
  <si>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</si>
  <si>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</si>
  <si>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</si>
  <si>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</si>
  <si>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</si>
  <si>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</si>
  <si>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</si>
  <si>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</si>
  <si>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</si>
  <si>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</si>
  <si>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</si>
  <si>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</si>
  <si>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</si>
  <si>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</si>
  <si>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</si>
  <si>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</si>
  <si>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</si>
  <si>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</si>
  <si>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</si>
  <si>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</si>
  <si>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</si>
  <si>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</si>
  <si>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</si>
  <si>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</si>
  <si>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</si>
  <si>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</si>
  <si>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</si>
  <si>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</si>
  <si>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</si>
  <si>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</si>
  <si>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</si>
  <si>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</si>
  <si>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</si>
  <si>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</si>
  <si>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</si>
  <si>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</si>
  <si>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</si>
  <si>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</si>
  <si>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</si>
  <si>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</si>
  <si>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</si>
  <si>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</si>
  <si>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</si>
  <si>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</si>
  <si>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</si>
  <si>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</si>
  <si>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</si>
  <si>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</si>
  <si>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</si>
  <si>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</si>
  <si>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</si>
  <si>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</si>
  <si>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</si>
  <si>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</si>
  <si>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</si>
  <si>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</si>
  <si>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</si>
  <si>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</si>
  <si>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</si>
  <si>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</si>
  <si>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</si>
  <si>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</si>
  <si>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</si>
  <si>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</si>
  <si>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</si>
  <si>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</si>
  <si>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</si>
  <si>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</si>
  <si>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</si>
  <si>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</si>
  <si>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</si>
  <si>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</si>
  <si>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</si>
  <si>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</si>
  <si>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</si>
  <si>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</si>
  <si>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</si>
  <si>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</si>
  <si>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</si>
  <si>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</si>
  <si>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</si>
  <si>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</si>
  <si>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</si>
  <si>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</si>
  <si>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</si>
  <si>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</si>
  <si>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</si>
  <si>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</si>
  <si>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</si>
  <si>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</si>
  <si>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</si>
  <si>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</si>
  <si>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</si>
  <si>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</si>
  <si>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</si>
  <si>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</si>
  <si>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</si>
  <si>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</si>
  <si>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</si>
  <si>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</si>
  <si>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</si>
  <si>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</si>
  <si>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</si>
  <si>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</si>
  <si>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</si>
  <si>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</si>
  <si>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</si>
  <si>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</si>
  <si>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</si>
  <si>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</si>
  <si>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</si>
  <si>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</si>
  <si>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</si>
  <si>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</si>
  <si>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</si>
  <si>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</si>
  <si>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</si>
  <si>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</si>
  <si>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</si>
  <si>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</si>
  <si>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</si>
  <si>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</si>
  <si>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</si>
  <si>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</si>
  <si>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</si>
  <si>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</si>
  <si>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</si>
  <si>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</si>
  <si>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</si>
  <si>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</si>
  <si>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</si>
  <si>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</si>
  <si>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</si>
  <si>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</si>
  <si>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</si>
  <si>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</si>
  <si>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</si>
  <si>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</si>
  <si>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</si>
  <si>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</si>
  <si>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</si>
  <si>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</si>
  <si>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</si>
  <si>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</si>
  <si>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</si>
  <si>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</si>
  <si>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</si>
  <si>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</si>
  <si>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</si>
  <si>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</si>
  <si>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</si>
  <si>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</si>
  <si>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</si>
  <si>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</si>
  <si>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</si>
  <si>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</si>
  <si>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</si>
  <si>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</si>
  <si>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</si>
  <si>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</si>
  <si>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</si>
  <si>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</si>
  <si>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</si>
  <si>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</si>
  <si>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</si>
  <si>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</si>
  <si>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</si>
  <si>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</si>
  <si>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</si>
  <si>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</si>
  <si>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</si>
  <si>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</si>
  <si>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</si>
  <si>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</si>
  <si>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</si>
  <si>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</si>
  <si>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</si>
  <si>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</si>
  <si>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</si>
  <si>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</si>
  <si>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</si>
  <si>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</si>
  <si>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</si>
  <si>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</si>
  <si>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</si>
  <si>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</si>
  <si>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</si>
  <si>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</si>
  <si>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</si>
  <si>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</si>
  <si>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</si>
  <si>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</si>
  <si>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</si>
  <si>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</si>
  <si>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</si>
  <si>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</si>
  <si>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</si>
  <si>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</si>
  <si>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</si>
  <si>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</si>
  <si>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</si>
  <si>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</si>
  <si>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</si>
  <si>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</si>
  <si>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</si>
  <si>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</si>
  <si>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</si>
  <si>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</si>
  <si>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</si>
  <si>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</si>
  <si>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</si>
  <si>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</si>
  <si>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</si>
  <si>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</si>
  <si>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</si>
  <si>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</si>
  <si>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</si>
  <si>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</si>
  <si>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</si>
  <si>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</si>
  <si>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</si>
  <si>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</si>
  <si>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</si>
  <si>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</si>
  <si>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</si>
  <si>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</si>
  <si>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</si>
  <si>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</si>
  <si>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</si>
  <si>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</si>
  <si>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</si>
  <si>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</si>
  <si>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</si>
  <si>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</si>
  <si>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</si>
  <si>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</si>
  <si>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</si>
  <si>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</si>
  <si>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</si>
  <si>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</si>
  <si>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</si>
  <si>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</si>
  <si>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</si>
  <si>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</si>
  <si>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</si>
  <si>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</si>
  <si>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</si>
  <si>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</si>
  <si>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</si>
  <si>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</si>
  <si>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</si>
  <si>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</si>
  <si>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</si>
  <si>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</si>
  <si>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</si>
  <si>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</si>
  <si>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</si>
  <si>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</si>
  <si>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</si>
  <si>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</si>
  <si>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</si>
  <si>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</si>
  <si>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</si>
  <si>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</si>
  <si>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</si>
  <si>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</si>
  <si>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</si>
  <si>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</si>
  <si>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</si>
  <si>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</si>
  <si>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</si>
  <si>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</si>
  <si>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</si>
  <si>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</si>
  <si>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</si>
  <si>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</si>
  <si>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</si>
  <si>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</si>
  <si>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</si>
  <si>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</si>
  <si>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</si>
  <si>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</si>
  <si>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</si>
  <si>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</si>
  <si>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</si>
  <si>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</si>
  <si>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</si>
  <si>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</si>
  <si>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</si>
  <si>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</si>
  <si>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</si>
  <si>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</si>
  <si>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</si>
  <si>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</si>
  <si>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</si>
  <si>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</si>
  <si>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</si>
  <si>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</si>
  <si>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</si>
  <si>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</si>
  <si>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</si>
  <si>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</si>
  <si>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</si>
  <si>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</si>
  <si>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</si>
  <si>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</si>
  <si>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</si>
  <si>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</si>
  <si>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</si>
  <si>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</si>
  <si>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</si>
  <si>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</si>
  <si>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</si>
  <si>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</si>
  <si>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</si>
  <si>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</si>
  <si>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</si>
  <si>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</si>
  <si>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</si>
  <si>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</si>
  <si>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</si>
  <si>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</si>
  <si>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</si>
  <si>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</si>
  <si>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</si>
  <si>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</si>
  <si>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</si>
  <si>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</si>
  <si>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</si>
  <si>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</si>
  <si>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</si>
  <si>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</si>
  <si>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</si>
  <si>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</si>
  <si>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</si>
  <si>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</si>
  <si>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</si>
  <si>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</si>
  <si>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</si>
  <si>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</si>
  <si>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</si>
  <si>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</si>
  <si>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</si>
  <si>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</si>
  <si>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</si>
  <si>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</si>
  <si>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</si>
  <si>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</si>
  <si>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</si>
  <si>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</si>
  <si>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</si>
  <si>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</si>
  <si>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</si>
  <si>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</si>
  <si>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</si>
  <si>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</si>
  <si>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</si>
  <si>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</si>
  <si>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</si>
  <si>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</si>
  <si>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</si>
  <si>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</si>
  <si>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</si>
  <si>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</si>
  <si>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</si>
  <si>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</si>
  <si>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</si>
  <si>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</si>
  <si>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</si>
  <si>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</si>
  <si>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</si>
  <si>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</si>
  <si>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</si>
  <si>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</si>
  <si>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</si>
  <si>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</si>
  <si>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</si>
  <si>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</si>
  <si>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</si>
  <si>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</si>
  <si>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</si>
  <si>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</si>
  <si>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</si>
  <si>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</si>
  <si>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</si>
  <si>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</si>
  <si>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</si>
  <si>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</si>
  <si>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</si>
  <si>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</si>
  <si>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</si>
  <si>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</si>
  <si>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</si>
  <si>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</si>
  <si>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</si>
  <si>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</si>
  <si>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</si>
  <si>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</si>
  <si>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</si>
  <si>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</si>
  <si>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</si>
  <si>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</si>
  <si>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</si>
  <si>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</si>
  <si>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</si>
  <si>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</si>
  <si>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</si>
  <si>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</si>
  <si>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</si>
  <si>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</si>
  <si>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</si>
  <si>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</si>
  <si>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</si>
  <si>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</si>
  <si>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</si>
  <si>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</si>
  <si>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</si>
  <si>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</si>
  <si>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</si>
  <si>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</si>
  <si>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</si>
  <si>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</si>
  <si>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</si>
  <si>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</si>
  <si>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</si>
  <si>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</si>
  <si>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</si>
  <si>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</si>
  <si>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</si>
  <si>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</si>
  <si>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</si>
  <si>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</si>
  <si>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</si>
  <si>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</si>
  <si>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</si>
  <si>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</si>
  <si>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</si>
  <si>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</si>
  <si>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</si>
  <si>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</si>
  <si>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</si>
  <si>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</si>
  <si>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</si>
  <si>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</si>
  <si>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</si>
  <si>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</si>
  <si>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</si>
  <si>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</si>
  <si>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</si>
  <si>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</si>
  <si>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</si>
  <si>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</si>
  <si>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</si>
  <si>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</si>
  <si>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</si>
  <si>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</si>
  <si>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</si>
  <si>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</si>
  <si>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</si>
  <si>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</si>
  <si>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</si>
  <si>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</si>
  <si>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</si>
  <si>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</si>
  <si>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</si>
  <si>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</si>
  <si>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</si>
  <si>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</si>
  <si>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</si>
  <si>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</si>
  <si>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</si>
  <si>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</si>
  <si>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</si>
  <si>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</si>
  <si>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</si>
  <si>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</si>
  <si>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</si>
  <si>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</si>
  <si>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</si>
  <si>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</si>
  <si>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</si>
  <si>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</si>
  <si>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</si>
  <si>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</si>
  <si>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</si>
  <si>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</si>
  <si>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</si>
  <si>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</si>
  <si>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</si>
  <si>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</si>
  <si>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</si>
  <si>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</si>
  <si>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</si>
  <si>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</si>
  <si>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</si>
  <si>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</si>
  <si>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</si>
  <si>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</si>
  <si>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</si>
  <si>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</si>
  <si>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</si>
  <si>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</si>
  <si>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</si>
  <si>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</si>
  <si>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</si>
  <si>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</si>
  <si>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</si>
  <si>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</si>
  <si>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</si>
  <si>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</si>
  <si>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</si>
  <si>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</si>
  <si>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</si>
  <si>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</si>
  <si>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</si>
  <si>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</si>
  <si>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</si>
  <si>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</si>
  <si>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</si>
  <si>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</si>
  <si>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</si>
  <si>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</si>
  <si>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</si>
  <si>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</si>
  <si>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</si>
  <si>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</si>
  <si>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</si>
  <si>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</si>
  <si>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</si>
  <si>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</si>
  <si>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</si>
  <si>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</si>
  <si>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</si>
  <si>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</si>
  <si>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</si>
  <si>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</si>
  <si>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</si>
  <si>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</si>
  <si>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</si>
  <si>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</si>
  <si>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</si>
  <si>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</si>
  <si>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</si>
  <si>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</si>
  <si>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</si>
  <si>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</si>
  <si>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</si>
  <si>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</si>
  <si>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</si>
  <si>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</si>
  <si>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</si>
  <si>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</si>
  <si>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</si>
  <si>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</si>
  <si>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</si>
  <si>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</si>
  <si>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</si>
  <si>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</si>
  <si>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</si>
  <si>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</si>
  <si>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</si>
  <si>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</si>
  <si>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</si>
  <si>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</si>
  <si>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</si>
  <si>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</si>
  <si>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</si>
  <si>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</si>
  <si>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</si>
  <si>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</si>
  <si>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</si>
  <si>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</si>
  <si>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</si>
  <si>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</si>
  <si>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</si>
  <si>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</si>
  <si>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</si>
  <si>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</si>
  <si>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</si>
  <si>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</si>
  <si>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</si>
  <si>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</si>
  <si>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</si>
  <si>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</si>
  <si>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</si>
  <si>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</si>
  <si>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</si>
  <si>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</si>
  <si>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</si>
  <si>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</si>
  <si>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</si>
  <si>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</si>
  <si>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</si>
  <si>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</si>
  <si>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</si>
  <si>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</si>
  <si>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</si>
  <si>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</si>
  <si>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</si>
  <si>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</si>
  <si>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</si>
  <si>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</si>
  <si>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</si>
  <si>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</si>
  <si>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</si>
  <si>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</si>
  <si>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</si>
  <si>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</si>
  <si>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</si>
  <si>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</si>
  <si>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</si>
  <si>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</si>
  <si>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</si>
  <si>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</si>
  <si>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</si>
  <si>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</si>
  <si>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</si>
  <si>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</si>
  <si>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</si>
  <si>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</si>
  <si>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</si>
  <si>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</si>
  <si>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</si>
  <si>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</si>
  <si>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</si>
  <si>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</si>
  <si>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</si>
  <si>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</si>
  <si>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</si>
  <si>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</si>
  <si>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</si>
  <si>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</si>
  <si>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</si>
  <si>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</si>
  <si>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</si>
  <si>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</si>
  <si>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</si>
  <si>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</si>
  <si>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</si>
  <si>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</si>
  <si>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</si>
  <si>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</si>
  <si>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</si>
  <si>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</si>
  <si>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</si>
  <si>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</si>
  <si>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</si>
  <si>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</si>
  <si>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</si>
  <si>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</si>
  <si>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</si>
  <si>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</si>
  <si>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</si>
  <si>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</si>
  <si>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</si>
  <si>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</si>
  <si>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</si>
  <si>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</si>
  <si>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</si>
  <si>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</si>
  <si>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</si>
  <si>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</si>
  <si>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</si>
  <si>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</si>
  <si>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</si>
  <si>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</si>
  <si>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</si>
  <si>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</si>
  <si>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</si>
  <si>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</si>
  <si>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</si>
  <si>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</si>
  <si>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</si>
  <si>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</si>
  <si>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</si>
  <si>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</si>
  <si>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</si>
  <si>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</si>
  <si>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</si>
  <si>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</si>
  <si>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</si>
  <si>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</si>
  <si>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</si>
  <si>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</si>
  <si>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</si>
  <si>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</si>
  <si>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</si>
  <si>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</si>
  <si>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</si>
  <si>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</si>
  <si>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</si>
  <si>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</si>
  <si>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</si>
  <si>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</si>
  <si>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</si>
  <si>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</si>
  <si>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</si>
  <si>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</si>
  <si>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</si>
  <si>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</si>
  <si>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</si>
  <si>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</si>
  <si>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</si>
  <si>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</si>
  <si>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</si>
  <si>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</si>
  <si>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</si>
  <si>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</si>
  <si>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</si>
  <si>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</si>
  <si>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</si>
  <si>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</si>
  <si>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</si>
  <si>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</si>
  <si>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</si>
  <si>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</si>
  <si>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</si>
  <si>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</si>
  <si>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</si>
  <si>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</si>
  <si>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</si>
  <si>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</si>
  <si>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</si>
  <si>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</si>
  <si>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</si>
  <si>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</si>
  <si>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</si>
  <si>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</si>
  <si>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</si>
  <si>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</si>
  <si>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</si>
  <si>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</si>
  <si>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</si>
  <si>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</si>
  <si>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</si>
  <si>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</si>
  <si>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</si>
  <si>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</si>
  <si>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</si>
  <si>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</si>
  <si>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</si>
  <si>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</si>
  <si>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</si>
  <si>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</si>
  <si>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</si>
  <si>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</si>
  <si>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</si>
  <si>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</si>
  <si>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</si>
  <si>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</si>
  <si>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</si>
  <si>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</si>
  <si>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</si>
  <si>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</si>
  <si>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</si>
  <si>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</si>
  <si>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</si>
  <si>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</si>
  <si>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</si>
  <si>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</si>
  <si>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</si>
  <si>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</si>
  <si>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</si>
  <si>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</si>
  <si>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</si>
  <si>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</si>
  <si>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</si>
  <si>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</si>
  <si>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</si>
  <si>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</si>
  <si>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</si>
  <si>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</si>
  <si>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</si>
  <si>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</si>
  <si>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</si>
  <si>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</si>
  <si>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</si>
  <si>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</si>
  <si>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</si>
  <si>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</si>
  <si>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</si>
  <si>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</si>
  <si>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</si>
  <si>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</si>
  <si>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</si>
  <si>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</si>
  <si>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</si>
  <si>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</si>
  <si>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</si>
  <si>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</si>
  <si>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</si>
  <si>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</si>
  <si>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</si>
  <si>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</si>
  <si>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</si>
  <si>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</si>
  <si>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</si>
  <si>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</si>
  <si>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</si>
  <si>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</si>
  <si>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</si>
  <si>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</si>
  <si>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</si>
  <si>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</si>
  <si>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</si>
  <si>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</si>
  <si>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</si>
  <si>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</si>
  <si>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</si>
  <si>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</si>
  <si>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</si>
  <si>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</si>
  <si>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</si>
  <si>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</si>
  <si>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</si>
  <si>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</si>
  <si>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</si>
  <si>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</si>
  <si>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</si>
  <si>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</si>
  <si>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</si>
  <si>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</si>
  <si>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</si>
  <si>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</si>
  <si>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</si>
  <si>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</si>
  <si>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</si>
  <si>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</si>
  <si>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</si>
  <si>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</si>
  <si>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</si>
  <si>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</si>
  <si>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</si>
  <si>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</si>
  <si>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</si>
  <si>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</si>
  <si>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</si>
  <si>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</si>
  <si>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</si>
  <si>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</si>
  <si>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</si>
  <si>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</si>
  <si>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</si>
  <si>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</si>
  <si>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</si>
  <si>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</si>
  <si>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</si>
  <si>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</si>
  <si>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</si>
  <si>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</si>
  <si>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</si>
  <si>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</si>
  <si>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</si>
  <si>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</si>
  <si>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</si>
  <si>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</si>
  <si>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</si>
  <si>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</si>
  <si>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</si>
  <si>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</si>
  <si>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</si>
  <si>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</si>
  <si>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</si>
  <si>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</si>
  <si>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</si>
  <si>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</si>
  <si>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</si>
  <si>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</si>
  <si>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</si>
  <si>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</si>
  <si>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</si>
  <si>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</si>
  <si>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</si>
  <si>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</si>
  <si>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</si>
  <si>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</si>
  <si>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</si>
  <si>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</si>
  <si>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</si>
  <si>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</si>
  <si>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</si>
  <si>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</si>
  <si>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</si>
  <si>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</si>
  <si>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</si>
  <si>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</si>
  <si>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</si>
  <si>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</si>
  <si>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</si>
  <si>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</si>
  <si>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</si>
  <si>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</si>
  <si>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</si>
  <si>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</si>
  <si>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</si>
  <si>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</si>
  <si>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</si>
  <si>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</si>
  <si>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</si>
  <si>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</si>
  <si>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</si>
  <si>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</si>
  <si>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</si>
  <si>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</si>
  <si>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</si>
  <si>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</si>
  <si>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</si>
  <si>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</si>
  <si>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</si>
  <si>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</si>
  <si>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</si>
  <si>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</si>
  <si>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</si>
  <si>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</si>
  <si>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</si>
  <si>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</si>
  <si>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</si>
  <si>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</si>
  <si>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</si>
  <si>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</si>
  <si>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</si>
  <si>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</si>
  <si>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</si>
  <si>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</si>
  <si>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</si>
  <si>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</si>
  <si>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</si>
  <si>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</si>
  <si>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</si>
  <si>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</si>
  <si>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</si>
  <si>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</si>
  <si>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</si>
  <si>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</si>
  <si>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</si>
  <si>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</si>
  <si>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</si>
  <si>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</si>
  <si>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</si>
  <si>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</si>
  <si>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</si>
  <si>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</si>
  <si>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</si>
  <si>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</si>
  <si>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</si>
  <si>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</si>
  <si>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</si>
  <si>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</si>
  <si>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</si>
  <si>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</si>
  <si>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</si>
  <si>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</si>
  <si>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</si>
  <si>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</si>
  <si>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</si>
  <si>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</si>
  <si>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</si>
  <si>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</si>
  <si>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</si>
  <si>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</si>
  <si>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</si>
  <si>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</si>
  <si>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</si>
  <si>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</si>
  <si>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</si>
  <si>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</si>
  <si>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</si>
  <si>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</si>
  <si>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</si>
  <si>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</si>
  <si>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</si>
  <si>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</si>
  <si>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</si>
  <si>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</si>
  <si>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</si>
  <si>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</si>
  <si>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</si>
  <si>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</si>
  <si>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</si>
  <si>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</si>
  <si>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</si>
  <si>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</si>
  <si>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</si>
  <si>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</si>
  <si>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</si>
  <si>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</si>
  <si>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</si>
  <si>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</si>
  <si>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</si>
  <si>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</si>
  <si>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</si>
  <si>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</si>
  <si>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</si>
  <si>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</si>
  <si>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</si>
  <si>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</si>
  <si>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</si>
  <si>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</si>
  <si>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</si>
  <si>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</si>
  <si>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</si>
  <si>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</si>
  <si>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</si>
  <si>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</si>
  <si>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</si>
  <si>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</si>
  <si>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</si>
  <si>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</si>
  <si>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</si>
  <si>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</si>
  <si>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</si>
  <si>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</si>
  <si>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</si>
  <si>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</si>
  <si>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</si>
  <si>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</si>
  <si>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</si>
  <si>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</si>
  <si>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</si>
  <si>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</si>
  <si>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</si>
  <si>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</si>
  <si>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</si>
  <si>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</si>
  <si>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</si>
  <si>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</si>
  <si>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</si>
  <si>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</si>
  <si>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</si>
  <si>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</si>
  <si>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</si>
  <si>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</si>
  <si>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</si>
  <si>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</si>
  <si>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</si>
  <si>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</si>
  <si>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</si>
  <si>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</si>
  <si>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</si>
  <si>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</si>
  <si>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</si>
  <si>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</si>
  <si>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</si>
  <si>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</si>
  <si>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</si>
  <si>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</si>
  <si>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</si>
  <si>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</si>
  <si>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</si>
  <si>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</si>
  <si>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</si>
  <si>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</si>
  <si>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</si>
  <si>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</si>
  <si>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</si>
  <si>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</si>
  <si>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</si>
  <si>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</si>
  <si>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</si>
  <si>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</si>
  <si>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</si>
  <si>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</si>
  <si>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</si>
  <si>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</si>
  <si>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</si>
  <si>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</si>
  <si>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</si>
  <si>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</si>
  <si>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</si>
  <si>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</si>
  <si>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</si>
  <si>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</si>
  <si>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</si>
  <si>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</si>
  <si>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</si>
  <si>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</si>
  <si>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</si>
  <si>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</si>
  <si>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</si>
  <si>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</si>
  <si>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</si>
  <si>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</si>
  <si>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</si>
  <si>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</si>
  <si>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</si>
  <si>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</si>
  <si>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</si>
  <si>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</si>
  <si>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</si>
  <si>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</si>
  <si>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</si>
  <si>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</si>
  <si>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</si>
  <si>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</si>
  <si>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</si>
  <si>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</si>
  <si>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</si>
  <si>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</si>
  <si>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</si>
  <si>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</si>
  <si>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</si>
  <si>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</si>
  <si>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</si>
  <si>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</si>
  <si>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</si>
  <si>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</si>
  <si>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</si>
  <si>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</si>
  <si>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</si>
  <si>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</si>
  <si>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</si>
  <si>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</si>
  <si>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</si>
  <si>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</si>
  <si>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</si>
  <si>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</si>
  <si>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</si>
  <si>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</si>
  <si>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</si>
  <si>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</si>
  <si>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</si>
  <si>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</si>
  <si>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</si>
  <si>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</si>
  <si>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</si>
  <si>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</si>
  <si>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</si>
  <si>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</si>
  <si>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</si>
  <si>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</si>
  <si>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</si>
  <si>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</si>
  <si>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</si>
  <si>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</si>
  <si>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</si>
  <si>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</si>
  <si>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</si>
  <si>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</si>
  <si>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</si>
  <si>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</si>
  <si>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</si>
  <si>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</si>
  <si>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</si>
  <si>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</si>
  <si>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</si>
  <si>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</si>
  <si>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</si>
  <si>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</si>
  <si>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</si>
  <si>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</si>
  <si>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</si>
  <si>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</si>
  <si>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</si>
  <si>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</si>
  <si>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</si>
  <si>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</si>
  <si>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</si>
  <si>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</si>
  <si>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</si>
  <si>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</si>
  <si>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</si>
  <si>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</si>
  <si>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</si>
  <si>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</si>
  <si>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</si>
  <si>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</si>
  <si>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</si>
  <si>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</si>
  <si>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</si>
  <si>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</si>
  <si>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</si>
  <si>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</si>
  <si>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</si>
  <si>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</si>
  <si>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</si>
  <si>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</si>
  <si>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</si>
  <si>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</si>
  <si>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</si>
  <si>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</si>
  <si>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</si>
  <si>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</si>
  <si>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</si>
  <si>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</si>
  <si>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</si>
  <si>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</si>
  <si>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</si>
  <si>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</si>
  <si>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</si>
  <si>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</si>
  <si>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</si>
  <si>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</si>
  <si>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</si>
  <si>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</si>
  <si>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</si>
  <si>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</si>
  <si>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</si>
  <si>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</si>
  <si>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</si>
  <si>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</si>
  <si>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</si>
  <si>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</si>
  <si>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</si>
  <si>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</si>
  <si>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</si>
  <si>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</si>
  <si>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</si>
  <si>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</si>
  <si>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</si>
  <si>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</si>
  <si>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</si>
  <si>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</si>
  <si>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</si>
  <si>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</si>
  <si>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</si>
  <si>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</si>
  <si>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</si>
  <si>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</si>
  <si>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</si>
  <si>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</si>
  <si>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</si>
  <si>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</si>
  <si>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</si>
  <si>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</si>
  <si>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</si>
  <si>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</si>
  <si>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</si>
  <si>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</si>
  <si>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</si>
  <si>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</si>
  <si>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</si>
  <si>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</si>
  <si>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</si>
  <si>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</si>
  <si>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</si>
  <si>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</si>
  <si>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</si>
  <si>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</si>
  <si>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</si>
  <si>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</si>
  <si>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</si>
  <si>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</si>
  <si>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</si>
  <si>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</si>
  <si>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</si>
  <si>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</si>
  <si>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</si>
  <si>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</si>
  <si>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</si>
  <si>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</si>
  <si>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</si>
  <si>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</si>
  <si>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</si>
  <si>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</si>
  <si>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</si>
  <si>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</si>
  <si>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</si>
  <si>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</si>
  <si>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</si>
  <si>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</si>
  <si>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</si>
  <si>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</si>
  <si>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</si>
  <si>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</si>
  <si>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</si>
  <si>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</si>
  <si>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</si>
  <si>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</si>
  <si>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</si>
  <si>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</si>
  <si>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</si>
  <si>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</si>
  <si>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</si>
  <si>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</si>
  <si>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</si>
  <si>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</si>
  <si>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</si>
  <si>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</si>
  <si>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</si>
  <si>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</si>
  <si>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</si>
  <si>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</si>
  <si>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</si>
  <si>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</si>
  <si>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</si>
  <si>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</si>
  <si>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</si>
  <si>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</si>
  <si>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</si>
  <si>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</si>
  <si>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</si>
  <si>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</si>
  <si>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</si>
  <si>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</si>
  <si>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</si>
  <si>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</si>
  <si>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</si>
  <si>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</si>
  <si>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</si>
  <si>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</si>
  <si>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</si>
  <si>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</si>
  <si>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</si>
  <si>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</si>
  <si>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</si>
  <si>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</si>
  <si>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</si>
  <si>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</si>
  <si>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</si>
  <si>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</si>
  <si>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</si>
  <si>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</si>
  <si>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</si>
  <si>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</si>
  <si>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</si>
  <si>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</si>
  <si>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</si>
  <si>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</si>
  <si>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</si>
  <si>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</si>
  <si>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</si>
  <si>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</si>
  <si>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</si>
  <si>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</si>
  <si>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</si>
  <si>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</si>
  <si>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</si>
  <si>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</si>
  <si>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</si>
  <si>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</si>
  <si>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</si>
  <si>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</si>
  <si>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</si>
  <si>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</si>
  <si>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</si>
  <si>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</si>
  <si>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</si>
  <si>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</si>
  <si>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</si>
  <si>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</si>
  <si>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</si>
  <si>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</si>
  <si>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</si>
  <si>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</si>
  <si>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</si>
  <si>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</si>
  <si>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</si>
  <si>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</si>
  <si>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</si>
  <si>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</si>
  <si>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</si>
  <si>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</si>
  <si>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</si>
  <si>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</si>
  <si>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</si>
  <si>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</si>
  <si>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</si>
  <si>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</si>
  <si>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</si>
  <si>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</si>
  <si>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</si>
  <si>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</si>
  <si>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</si>
  <si>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</si>
  <si>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</si>
  <si>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</si>
  <si>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</si>
  <si>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</si>
  <si>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</si>
  <si>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</si>
  <si>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</si>
  <si>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</si>
  <si>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</si>
  <si>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</si>
  <si>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</si>
  <si>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</si>
  <si>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</si>
  <si>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</si>
  <si>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</si>
  <si>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</si>
  <si>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</si>
  <si>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</si>
  <si>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</si>
  <si>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</si>
  <si>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</si>
  <si>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</si>
  <si>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</si>
  <si>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</si>
  <si>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</si>
  <si>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</si>
  <si>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</si>
  <si>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</si>
  <si>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</si>
  <si>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</si>
  <si>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</si>
  <si>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</si>
  <si>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</si>
  <si>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</si>
  <si>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</si>
  <si>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</si>
  <si>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</si>
  <si>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</si>
  <si>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</si>
  <si>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</si>
  <si>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</si>
  <si>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</si>
  <si>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</si>
  <si>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</si>
  <si>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</si>
  <si>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</si>
  <si>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</si>
  <si>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</si>
  <si>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</si>
  <si>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</si>
  <si>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</si>
  <si>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</si>
  <si>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</si>
  <si>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</si>
  <si>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</si>
  <si>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</si>
  <si>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</si>
  <si>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</si>
  <si>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</si>
  <si>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</si>
  <si>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</si>
  <si>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</si>
  <si>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</si>
  <si>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</si>
  <si>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</si>
  <si>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</si>
  <si>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</si>
  <si>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</si>
  <si>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</si>
  <si>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</si>
  <si>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</si>
  <si>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</si>
  <si>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</si>
  <si>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</si>
  <si>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</si>
  <si>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</si>
  <si>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</si>
  <si>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</si>
  <si>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</si>
  <si>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</si>
  <si>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</si>
  <si>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</si>
  <si>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</si>
  <si>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</si>
  <si>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</si>
  <si>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</si>
  <si>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</si>
  <si>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</si>
  <si>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</si>
  <si>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</si>
  <si>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</si>
  <si>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</si>
  <si>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</si>
  <si>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</si>
  <si>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</si>
  <si>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</si>
  <si>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</si>
  <si>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</si>
  <si>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</si>
  <si>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</si>
  <si>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</si>
  <si>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</si>
  <si>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</si>
  <si>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</si>
  <si>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</si>
  <si>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</si>
  <si>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</si>
  <si>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</si>
  <si>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</si>
  <si>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</si>
  <si>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</si>
  <si>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</si>
  <si>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</si>
  <si>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</si>
  <si>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</si>
  <si>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</si>
  <si>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</si>
  <si>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</si>
  <si>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</si>
  <si>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</si>
  <si>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</si>
  <si>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</si>
  <si>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</si>
  <si>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</si>
  <si>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</si>
  <si>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</si>
  <si>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</si>
  <si>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</si>
  <si>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</si>
  <si>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</si>
  <si>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</si>
  <si>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</si>
  <si>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</si>
  <si>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</si>
  <si>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</si>
  <si>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</si>
  <si>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</si>
  <si>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</si>
  <si>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</si>
  <si>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</si>
  <si>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</si>
  <si>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</si>
  <si>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</si>
  <si>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</si>
  <si>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</si>
  <si>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</si>
  <si>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</si>
  <si>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</si>
  <si>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</si>
  <si>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</si>
  <si>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</si>
  <si>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</si>
  <si>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</si>
  <si>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</si>
  <si>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</si>
  <si>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</si>
  <si>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</si>
  <si>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</si>
  <si>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</si>
  <si>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</si>
  <si>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</si>
  <si>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</si>
  <si>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</si>
  <si>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</si>
  <si>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</si>
  <si>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</si>
  <si>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</si>
  <si>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</si>
  <si>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</si>
  <si>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</si>
  <si>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</si>
  <si>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</si>
  <si>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</si>
  <si>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</si>
  <si>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</si>
  <si>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</si>
  <si>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</si>
  <si>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</si>
  <si>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</si>
  <si>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</si>
  <si>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</si>
  <si>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</si>
  <si>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</si>
  <si>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</si>
  <si>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</si>
  <si>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</si>
  <si>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</si>
  <si>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</si>
  <si>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</si>
  <si>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</si>
  <si>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</si>
  <si>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</si>
  <si>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</si>
  <si>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</si>
  <si>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</si>
  <si>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</si>
  <si>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</si>
  <si>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</si>
  <si>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</si>
  <si>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</si>
  <si>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</si>
  <si>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</si>
  <si>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</si>
  <si>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</si>
  <si>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</si>
  <si>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</si>
  <si>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</si>
  <si>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</si>
  <si>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</si>
  <si>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</si>
  <si>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</si>
  <si>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</si>
  <si>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</si>
  <si>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</si>
  <si>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</si>
  <si>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</si>
  <si>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</si>
  <si>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</si>
  <si>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</si>
  <si>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</si>
  <si>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</si>
  <si>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</si>
  <si>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</si>
  <si>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</si>
  <si>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</si>
  <si>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</si>
  <si>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</si>
  <si>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</si>
  <si>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</si>
  <si>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</si>
  <si>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</si>
  <si>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</si>
  <si>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</si>
  <si>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</si>
  <si>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</si>
  <si>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</si>
  <si>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</si>
  <si>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</si>
  <si>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</si>
  <si>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</si>
  <si>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</si>
  <si>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</si>
  <si>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</si>
  <si>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</si>
  <si>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</si>
  <si>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</si>
  <si>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</si>
  <si>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</si>
  <si>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</si>
  <si>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</si>
  <si>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</si>
  <si>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</si>
  <si>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</si>
  <si>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</si>
  <si>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</si>
  <si>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</si>
  <si>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</si>
  <si>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</si>
  <si>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</si>
  <si>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</si>
  <si>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</si>
  <si>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</si>
  <si>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</si>
  <si>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</si>
  <si>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</si>
  <si>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</si>
  <si>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</si>
  <si>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</si>
  <si>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</si>
  <si>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</si>
  <si>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</si>
  <si>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</si>
  <si>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</si>
  <si>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</si>
  <si>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</si>
  <si>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</si>
  <si>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</si>
  <si>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</si>
  <si>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</si>
  <si>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</si>
  <si>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</si>
  <si>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</si>
  <si>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</si>
  <si>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</si>
  <si>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</si>
  <si>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</si>
  <si>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</si>
  <si>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</si>
  <si>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</si>
  <si>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</si>
  <si>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</si>
  <si>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</si>
  <si>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</si>
  <si>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</si>
  <si>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</si>
  <si>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</si>
  <si>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</si>
  <si>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</si>
  <si>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</si>
  <si>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</si>
  <si>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</si>
  <si>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</si>
  <si>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</si>
  <si>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</si>
  <si>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</si>
  <si>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</si>
  <si>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</si>
  <si>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</si>
  <si>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</si>
  <si>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</si>
  <si>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</si>
  <si>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</si>
  <si>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</si>
  <si>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</si>
  <si>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</si>
  <si>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</si>
  <si>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</si>
  <si>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</si>
  <si>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</si>
  <si>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</si>
  <si>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</si>
  <si>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</si>
  <si>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</si>
  <si>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</si>
  <si>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</si>
  <si>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</si>
  <si>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</si>
  <si>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</si>
  <si>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</si>
  <si>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</si>
  <si>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</si>
  <si>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</si>
  <si>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</si>
  <si>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</si>
  <si>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</si>
  <si>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</si>
  <si>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</si>
  <si>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</si>
  <si>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</si>
  <si>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</si>
  <si>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</si>
  <si>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</si>
  <si>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</si>
  <si>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</si>
  <si>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</si>
  <si>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</si>
  <si>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</si>
  <si>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</si>
  <si>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</si>
  <si>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</si>
  <si>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</si>
  <si>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</si>
  <si>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</si>
  <si>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</si>
  <si>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</si>
  <si>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</si>
  <si>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</si>
  <si>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</si>
  <si>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</si>
  <si>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</si>
  <si>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</si>
  <si>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</si>
  <si>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</si>
  <si>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</si>
  <si>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</si>
  <si>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</si>
  <si>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</si>
  <si>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</si>
  <si>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</si>
  <si>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</si>
  <si>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</si>
  <si>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</si>
  <si>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</si>
  <si>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</si>
  <si>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</si>
  <si>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</si>
  <si>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</si>
  <si>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</si>
  <si>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</si>
  <si>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</si>
  <si>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</si>
  <si>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</si>
  <si>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</si>
  <si>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</si>
  <si>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</si>
  <si>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</si>
  <si>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</si>
  <si>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</si>
  <si>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</si>
  <si>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</si>
  <si>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</si>
  <si>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</si>
  <si>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</si>
  <si>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</si>
  <si>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</si>
  <si>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</si>
  <si>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</si>
  <si>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</si>
  <si>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</si>
  <si>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</si>
  <si>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</si>
  <si>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</si>
  <si>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</si>
  <si>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</si>
  <si>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</si>
  <si>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</si>
  <si>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</si>
  <si>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</si>
  <si>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</si>
  <si>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</si>
  <si>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</si>
  <si>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</si>
  <si>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</si>
  <si>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</si>
  <si>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</si>
  <si>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</si>
  <si>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</si>
  <si>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</si>
  <si>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</si>
  <si>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</si>
  <si>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</si>
  <si>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</si>
  <si>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</si>
  <si>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</si>
  <si>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</si>
  <si>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</si>
  <si>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</si>
  <si>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</si>
  <si>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</si>
  <si>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</si>
  <si>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</si>
  <si>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</si>
  <si>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</si>
  <si>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</si>
  <si>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</si>
  <si>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</si>
  <si>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</si>
  <si>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</si>
  <si>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</si>
  <si>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</si>
  <si>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</si>
  <si>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</si>
  <si>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</si>
  <si>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</si>
  <si>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</si>
  <si>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</si>
  <si>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</si>
  <si>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</si>
  <si>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</si>
  <si>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</si>
  <si>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</si>
  <si>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</si>
  <si>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</si>
  <si>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</si>
  <si>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</si>
  <si>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</si>
  <si>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</si>
  <si>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</si>
  <si>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</si>
  <si>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</si>
  <si>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</si>
  <si>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</si>
  <si>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</si>
  <si>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</si>
  <si>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</si>
  <si>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</si>
  <si>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</si>
  <si>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</si>
  <si>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</si>
  <si>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</si>
  <si>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</si>
  <si>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</si>
  <si>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</si>
  <si>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</si>
  <si>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</si>
  <si>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</si>
  <si>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</si>
  <si>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</si>
  <si>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</si>
  <si>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</si>
  <si>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</si>
  <si>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</si>
  <si>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</si>
  <si>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</si>
  <si>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</si>
  <si>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</si>
  <si>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</si>
  <si>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</si>
  <si>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</si>
  <si>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</si>
  <si>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</si>
  <si>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</si>
  <si>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</si>
  <si>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</si>
  <si>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</si>
  <si>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</si>
  <si>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</si>
  <si>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</si>
  <si>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</si>
  <si>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</si>
  <si>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</si>
  <si>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</si>
  <si>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</si>
  <si>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</si>
  <si>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</si>
  <si>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</si>
  <si>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</si>
  <si>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</si>
  <si>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</si>
  <si>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</si>
  <si>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</si>
  <si>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</si>
  <si>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</si>
  <si>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</si>
  <si>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</si>
  <si>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</si>
  <si>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</si>
  <si>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</si>
  <si>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</si>
  <si>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</si>
  <si>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</si>
  <si>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</si>
  <si>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</si>
  <si>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</si>
  <si>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</si>
  <si>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</si>
  <si>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</si>
  <si>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</si>
  <si>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</si>
  <si>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</si>
  <si>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</si>
  <si>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</si>
  <si>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</si>
  <si>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</si>
  <si>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</si>
  <si>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</si>
  <si>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</si>
  <si>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</si>
  <si>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</si>
  <si>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</si>
  <si>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</si>
  <si>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</si>
  <si>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</si>
  <si>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</si>
  <si>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</si>
  <si>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</si>
  <si>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</si>
  <si>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</si>
  <si>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</si>
  <si>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</si>
  <si>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</si>
  <si>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</si>
  <si>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</si>
  <si>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</si>
  <si>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</si>
  <si>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</si>
  <si>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</si>
  <si>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</si>
  <si>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</si>
  <si>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</si>
  <si>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</si>
  <si>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</si>
  <si>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</si>
  <si>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</si>
  <si>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</si>
  <si>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</si>
  <si>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</si>
  <si>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</si>
  <si>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</si>
  <si>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</si>
  <si>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</si>
  <si>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</si>
  <si>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</si>
  <si>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</si>
  <si>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</si>
  <si>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</si>
  <si>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</si>
  <si>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</si>
  <si>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</si>
  <si>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</si>
  <si>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</si>
  <si>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</si>
  <si>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</si>
  <si>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</si>
  <si>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</si>
  <si>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</si>
  <si>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</si>
  <si>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</si>
  <si>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</si>
  <si>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</si>
  <si>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</si>
  <si>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</si>
  <si>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</si>
  <si>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</si>
  <si>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</si>
  <si>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</si>
  <si>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</si>
  <si>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</si>
  <si>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</si>
  <si>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</si>
  <si>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</si>
  <si>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</si>
  <si>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</si>
  <si>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</si>
  <si>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</si>
  <si>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</si>
  <si>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</si>
  <si>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</si>
  <si>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</si>
  <si>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</si>
  <si>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</si>
  <si>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</si>
  <si>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</si>
  <si>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</si>
  <si>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</si>
  <si>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</si>
  <si>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</si>
  <si>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</si>
  <si>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</si>
  <si>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</si>
  <si>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</si>
  <si>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</si>
  <si>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</si>
  <si>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</si>
  <si>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</si>
  <si>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</si>
  <si>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</si>
  <si>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</si>
  <si>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</si>
  <si>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</si>
  <si>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</si>
  <si>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</si>
  <si>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</si>
  <si>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</si>
  <si>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</si>
  <si>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</si>
  <si>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</si>
  <si>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</si>
  <si>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</si>
  <si>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</si>
  <si>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</si>
  <si>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</si>
  <si>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</si>
  <si>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</si>
  <si>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</si>
  <si>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</si>
  <si>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</si>
  <si>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</si>
  <si>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</si>
  <si>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</si>
  <si>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</si>
  <si>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</si>
  <si>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</si>
  <si>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</si>
  <si>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</si>
  <si>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</si>
  <si>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</si>
  <si>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</si>
  <si>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</si>
  <si>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</si>
  <si>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</si>
  <si>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</si>
  <si>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</si>
  <si>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</si>
  <si>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</si>
  <si>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</si>
  <si>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</si>
  <si>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</si>
  <si>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</si>
  <si>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</si>
  <si>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</si>
  <si>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</si>
  <si>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</si>
  <si>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</si>
  <si>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</si>
  <si>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</si>
  <si>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</si>
  <si>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</si>
  <si>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</si>
  <si>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</si>
  <si>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</si>
  <si>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</si>
  <si>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</si>
  <si>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</si>
  <si>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</si>
  <si>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</si>
  <si>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</si>
  <si>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</si>
  <si>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</si>
  <si>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</si>
  <si>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</si>
  <si>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</si>
  <si>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</si>
  <si>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</si>
  <si>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</si>
  <si>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</si>
  <si>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</si>
  <si>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</si>
  <si>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</si>
  <si>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</si>
  <si>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</si>
  <si>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</si>
  <si>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</si>
  <si>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</si>
  <si>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</si>
  <si>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</si>
  <si>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</si>
  <si>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</si>
  <si>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</si>
  <si>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</si>
  <si>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</si>
  <si>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</si>
  <si>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</si>
  <si>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</si>
  <si>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</si>
  <si>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</si>
  <si>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</si>
  <si>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</si>
  <si>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</si>
  <si>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</si>
  <si>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</si>
  <si>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</si>
  <si>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</si>
  <si>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</si>
  <si>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</si>
  <si>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</si>
  <si>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</si>
  <si>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</si>
  <si>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</si>
  <si>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</si>
  <si>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</si>
  <si>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</si>
  <si>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</si>
  <si>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</si>
  <si>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</si>
  <si>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</si>
  <si>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</si>
  <si>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</si>
  <si>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</si>
  <si>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</si>
  <si>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</si>
  <si>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</si>
  <si>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</si>
  <si>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</si>
  <si>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</si>
  <si>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</si>
  <si>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</si>
  <si>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</si>
  <si>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</si>
  <si>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</si>
  <si>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</si>
  <si>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</si>
  <si>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</si>
  <si>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</si>
  <si>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</si>
  <si>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</si>
  <si>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</si>
  <si>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</si>
  <si>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</si>
  <si>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</si>
  <si>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</si>
  <si>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</si>
  <si>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</si>
  <si>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</si>
  <si>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</si>
  <si>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</si>
  <si>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</si>
  <si>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</si>
  <si>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</si>
  <si>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</si>
  <si>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</si>
  <si>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</si>
  <si>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</si>
  <si>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</si>
  <si>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</si>
  <si>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</si>
  <si>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</si>
  <si>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</si>
  <si>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</si>
  <si>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</si>
  <si>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</si>
  <si>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</si>
  <si>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</si>
  <si>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</si>
  <si>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</si>
  <si>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</si>
  <si>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</si>
  <si>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</si>
  <si>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</si>
  <si>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</si>
  <si>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</si>
  <si>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</si>
  <si>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</si>
  <si>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</si>
  <si>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</si>
  <si>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</si>
  <si>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</si>
  <si>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</si>
  <si>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</si>
  <si>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</si>
  <si>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</si>
  <si>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</si>
  <si>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</si>
  <si>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</si>
  <si>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</si>
  <si>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</si>
  <si>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</si>
  <si>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</si>
  <si>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</si>
  <si>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</si>
  <si>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</si>
  <si>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</si>
  <si>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</si>
  <si>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</si>
  <si>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</si>
  <si>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</si>
  <si>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</si>
  <si>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</si>
  <si>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</si>
  <si>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</si>
  <si>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</si>
  <si>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</si>
  <si>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</si>
  <si>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</si>
  <si>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</si>
  <si>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</si>
  <si>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</si>
  <si>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</si>
  <si>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</si>
  <si>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</si>
  <si>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</si>
  <si>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</si>
  <si>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</si>
  <si>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</si>
  <si>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</si>
  <si>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</si>
  <si>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</si>
  <si>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</si>
  <si>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</si>
  <si>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</si>
  <si>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</si>
  <si>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</si>
  <si>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</si>
  <si>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</si>
  <si>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</si>
  <si>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</si>
  <si>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</si>
  <si>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</si>
  <si>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</si>
  <si>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</si>
  <si>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</si>
  <si>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</si>
  <si>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</si>
  <si>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</si>
  <si>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</si>
  <si>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</si>
  <si>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</si>
  <si>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</si>
  <si>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</si>
  <si>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</si>
  <si>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</si>
  <si>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</si>
  <si>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</si>
  <si>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</si>
  <si>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</si>
  <si>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</si>
  <si>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</si>
  <si>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</si>
  <si>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</si>
  <si>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</si>
  <si>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</si>
  <si>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</si>
  <si>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</si>
  <si>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</si>
  <si>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</si>
  <si>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</si>
  <si>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</si>
  <si>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</si>
  <si>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</si>
  <si>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</si>
  <si>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</si>
  <si>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</si>
  <si>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</si>
  <si>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</si>
  <si>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</si>
  <si>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</si>
  <si>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</si>
  <si>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</si>
  <si>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</si>
  <si>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</si>
  <si>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</si>
  <si>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</si>
  <si>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</si>
  <si>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</si>
  <si>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</si>
  <si>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</si>
  <si>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</si>
  <si>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</si>
  <si>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</si>
  <si>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</si>
  <si>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</si>
  <si>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</si>
  <si>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</si>
  <si>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</si>
  <si>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</si>
  <si>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</si>
  <si>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</si>
  <si>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</si>
  <si>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</si>
  <si>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</si>
  <si>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</si>
  <si>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</si>
  <si>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</si>
  <si>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</si>
  <si>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</si>
  <si>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</si>
  <si>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</si>
  <si>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</si>
  <si>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</si>
  <si>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</si>
  <si>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</si>
  <si>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</si>
  <si>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</si>
  <si>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</si>
  <si>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</si>
  <si>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</si>
  <si>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</si>
  <si>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</si>
  <si>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</si>
  <si>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</si>
  <si>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</si>
  <si>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</si>
  <si>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</si>
  <si>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</si>
  <si>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</si>
  <si>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</si>
  <si>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</si>
  <si>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</si>
  <si>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</si>
  <si>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</si>
  <si>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</si>
  <si>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</si>
  <si>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</si>
  <si>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</si>
  <si>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</si>
  <si>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</si>
  <si>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</si>
  <si>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</si>
  <si>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</si>
  <si>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</si>
  <si>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</si>
  <si>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</si>
  <si>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</si>
  <si>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</si>
  <si>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</si>
  <si>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</si>
  <si>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</si>
  <si>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</si>
  <si>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</si>
  <si>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</si>
  <si>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</si>
  <si>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</si>
  <si>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</si>
  <si>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</si>
  <si>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</si>
  <si>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</si>
  <si>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</si>
  <si>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</si>
  <si>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</si>
  <si>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</si>
  <si>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</si>
  <si>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</si>
  <si>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</si>
  <si>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</si>
  <si>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</si>
  <si>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</si>
  <si>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</si>
  <si>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</si>
  <si>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</si>
  <si>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</si>
  <si>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</si>
  <si>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</si>
  <si>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</si>
  <si>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</si>
  <si>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</si>
  <si>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</si>
  <si>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</si>
  <si>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</si>
  <si>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</si>
  <si>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</si>
  <si>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</si>
  <si>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</si>
  <si>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</si>
  <si>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</si>
  <si>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</si>
  <si>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</si>
  <si>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</si>
  <si>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</si>
  <si>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</si>
  <si>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</si>
  <si>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</si>
  <si>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</si>
  <si>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</si>
  <si>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</si>
  <si>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</si>
  <si>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</si>
  <si>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</si>
  <si>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</si>
  <si>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</si>
  <si>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</si>
  <si>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</si>
  <si>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</si>
  <si>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</si>
  <si>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</si>
  <si>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</si>
  <si>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</si>
  <si>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</si>
  <si>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</si>
  <si>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</si>
  <si>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</si>
  <si>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</si>
  <si>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</si>
  <si>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</si>
  <si>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</si>
  <si>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</si>
  <si>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</si>
  <si>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</si>
  <si>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</si>
  <si>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</si>
  <si>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</si>
  <si>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</si>
  <si>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</si>
  <si>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</si>
  <si>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</si>
  <si>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</si>
  <si>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</si>
  <si>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</si>
  <si>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</si>
  <si>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</si>
  <si>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</si>
  <si>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</si>
  <si>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</si>
  <si>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</si>
  <si>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</si>
  <si>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</si>
  <si>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</si>
  <si>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</si>
  <si>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</si>
  <si>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</si>
  <si>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</si>
  <si>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</si>
  <si>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</si>
  <si>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</si>
  <si>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</si>
  <si>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</si>
  <si>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</si>
  <si>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</si>
  <si>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</si>
  <si>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</si>
  <si>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</si>
  <si>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</si>
  <si>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</si>
  <si>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</si>
  <si>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</si>
  <si>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</si>
  <si>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</si>
  <si>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</si>
  <si>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</si>
  <si>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</si>
  <si>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</si>
  <si>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</si>
  <si>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</si>
  <si>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</si>
  <si>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</si>
  <si>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</si>
  <si>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</si>
  <si>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</si>
  <si>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</si>
  <si>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</si>
  <si>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</si>
  <si>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</si>
  <si>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</si>
  <si>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</si>
  <si>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</si>
  <si>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</si>
  <si>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</si>
  <si>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</si>
  <si>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</si>
  <si>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</si>
  <si>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</si>
  <si>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</si>
  <si>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</si>
  <si>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</si>
  <si>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</si>
  <si>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</si>
  <si>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</si>
  <si>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</si>
  <si>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</si>
  <si>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</si>
  <si>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</si>
  <si>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</si>
  <si>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</si>
  <si>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</si>
  <si>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</si>
  <si>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</si>
  <si>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</si>
  <si>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</si>
  <si>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</si>
  <si>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</si>
  <si>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</si>
  <si>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</si>
  <si>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</si>
  <si>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</si>
  <si>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</si>
  <si>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</si>
  <si>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</si>
  <si>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</si>
  <si>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</si>
  <si>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</si>
  <si>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</si>
  <si>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</si>
  <si>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</si>
  <si>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</si>
  <si>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</si>
  <si>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</si>
  <si>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</si>
  <si>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</si>
  <si>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</si>
  <si>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</si>
  <si>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</si>
  <si>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</si>
  <si>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</si>
  <si>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</si>
  <si>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</si>
  <si>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</si>
  <si>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</si>
  <si>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</si>
  <si>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</si>
  <si>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</si>
  <si>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</si>
  <si>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</si>
  <si>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</si>
  <si>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</si>
  <si>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</si>
  <si>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</si>
  <si>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</si>
  <si>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</si>
  <si>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</si>
  <si>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</si>
  <si>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</si>
  <si>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</si>
  <si>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</si>
  <si>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</si>
  <si>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</si>
  <si>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</si>
  <si>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</si>
  <si>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</si>
  <si>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</si>
  <si>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</si>
  <si>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</si>
  <si>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</si>
  <si>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</si>
  <si>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</si>
  <si>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</si>
  <si>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</si>
  <si>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</si>
  <si>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</si>
  <si>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</si>
  <si>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</si>
  <si>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</si>
  <si>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</si>
  <si>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</si>
  <si>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</si>
  <si>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</si>
  <si>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</si>
  <si>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</si>
  <si>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</si>
  <si>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</si>
  <si>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</si>
  <si>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</si>
  <si>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</si>
  <si>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</si>
  <si>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</si>
  <si>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</si>
  <si>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</si>
  <si>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</si>
  <si>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</si>
  <si>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</si>
  <si>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</si>
  <si>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</si>
  <si>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</si>
  <si>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</si>
  <si>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</si>
  <si>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</si>
  <si>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</si>
  <si>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</si>
  <si>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</si>
  <si>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</si>
  <si>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</si>
  <si>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</si>
  <si>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</si>
  <si>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</si>
  <si>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</si>
  <si>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</si>
  <si>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</si>
  <si>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</si>
  <si>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</si>
  <si>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</si>
  <si>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</si>
  <si>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</si>
  <si>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</si>
  <si>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</si>
  <si>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</si>
  <si>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</si>
  <si>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</si>
  <si>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</si>
  <si>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</si>
  <si>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</si>
  <si>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</si>
  <si>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</si>
  <si>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</si>
  <si>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</si>
  <si>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</si>
  <si>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</si>
  <si>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</si>
  <si>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</si>
  <si>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</si>
  <si>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</si>
  <si>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</si>
  <si>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</si>
  <si>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</si>
  <si>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</si>
  <si>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</si>
  <si>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</si>
  <si>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</si>
  <si>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</si>
  <si>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</si>
  <si>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</si>
  <si>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</si>
  <si>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</si>
  <si>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</si>
  <si>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</si>
  <si>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</si>
  <si>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</si>
  <si>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</si>
  <si>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</si>
  <si>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</si>
  <si>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</si>
  <si>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</si>
  <si>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</si>
  <si>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</si>
  <si>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</si>
  <si>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</si>
  <si>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</si>
  <si>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</si>
  <si>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</si>
  <si>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</si>
  <si>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</si>
  <si>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</si>
  <si>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</si>
  <si>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</si>
  <si>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</si>
  <si>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</si>
  <si>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</si>
  <si>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</si>
  <si>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</si>
  <si>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</si>
  <si>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</si>
  <si>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</si>
  <si>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</si>
  <si>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</si>
  <si>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</si>
  <si>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</si>
  <si>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</si>
  <si>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</si>
  <si>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</si>
  <si>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</si>
  <si>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</si>
  <si>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</si>
  <si>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</si>
  <si>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</si>
  <si>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</si>
  <si>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</si>
  <si>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</si>
  <si>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</si>
  <si>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</si>
  <si>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</si>
  <si>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</si>
  <si>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</si>
  <si>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</si>
  <si>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</si>
  <si>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</si>
  <si>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</si>
  <si>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</si>
  <si>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</si>
  <si>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</si>
  <si>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</si>
  <si>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</si>
  <si>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</si>
  <si>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</si>
  <si>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</si>
  <si>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</si>
  <si>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</si>
  <si>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</si>
  <si>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</si>
  <si>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</si>
  <si>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</si>
  <si>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</si>
  <si>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</si>
  <si>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</si>
  <si>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</si>
  <si>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</si>
  <si>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</si>
  <si>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</si>
  <si>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</si>
  <si>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</si>
  <si>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</si>
  <si>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</si>
  <si>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</si>
  <si>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</si>
  <si>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</si>
  <si>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</si>
  <si>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</si>
  <si>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</si>
  <si>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</si>
  <si>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</si>
  <si>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</si>
  <si>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</si>
  <si>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</si>
  <si>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</si>
  <si>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</si>
  <si>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</si>
  <si>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</si>
  <si>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</si>
  <si>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</si>
  <si>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</si>
  <si>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</si>
  <si>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</si>
  <si>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</si>
  <si>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</si>
  <si>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</si>
  <si>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</si>
  <si>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</si>
  <si>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</si>
  <si>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</si>
  <si>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</si>
  <si>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</si>
  <si>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</si>
  <si>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</si>
  <si>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</si>
  <si>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</si>
  <si>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</si>
  <si>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</si>
  <si>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</si>
  <si>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</si>
  <si>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</si>
  <si>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</si>
  <si>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</si>
  <si>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</si>
  <si>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</si>
  <si>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</si>
  <si>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</si>
  <si>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</si>
  <si>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</si>
  <si>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</si>
  <si>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</si>
  <si>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</si>
  <si>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</si>
  <si>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</si>
  <si>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</si>
  <si>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</si>
  <si>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</si>
  <si>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</si>
  <si>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</si>
  <si>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</si>
  <si>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</si>
  <si>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</si>
  <si>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</si>
  <si>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</si>
  <si>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</si>
  <si>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</si>
  <si>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</si>
  <si>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</si>
  <si>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</si>
  <si>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</si>
  <si>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</si>
  <si>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</si>
  <si>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</si>
  <si>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</si>
  <si>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</si>
  <si>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</si>
  <si>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</si>
  <si>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</si>
  <si>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</si>
  <si>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</si>
  <si>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</si>
  <si>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</si>
  <si>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</si>
  <si>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</si>
  <si>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</si>
  <si>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</si>
  <si>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</si>
  <si>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</si>
  <si>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</si>
  <si>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</si>
  <si>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</si>
  <si>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</si>
  <si>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</si>
  <si>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</si>
  <si>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</si>
  <si>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</si>
  <si>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</si>
  <si>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</si>
  <si>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</si>
  <si>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</si>
  <si>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</si>
  <si>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</si>
  <si>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</si>
  <si>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</si>
  <si>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</si>
  <si>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</si>
  <si>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</si>
  <si>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</si>
  <si>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</si>
  <si>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</si>
  <si>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</si>
  <si>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</si>
  <si>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</si>
  <si>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</si>
  <si>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</si>
  <si>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</si>
  <si>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</si>
  <si>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</si>
  <si>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</si>
  <si>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</si>
  <si>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</si>
  <si>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</si>
  <si>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</si>
  <si>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</si>
  <si>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</si>
  <si>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</si>
  <si>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</si>
  <si>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</si>
  <si>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</si>
  <si>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</si>
  <si>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</si>
  <si>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</si>
  <si>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</si>
  <si>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</si>
  <si>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</si>
  <si>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</si>
  <si>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</si>
  <si>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</si>
  <si>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</si>
  <si>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</si>
  <si>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</si>
  <si>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</si>
  <si>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</si>
  <si>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</si>
  <si>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</si>
  <si>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</si>
  <si>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</si>
  <si>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</si>
  <si>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</si>
  <si>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</si>
  <si>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</si>
  <si>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</si>
  <si>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</si>
  <si>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</si>
  <si>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</si>
  <si>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</si>
  <si>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</si>
  <si>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</si>
  <si>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</si>
  <si>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</si>
  <si>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</si>
  <si>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</si>
  <si>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</si>
  <si>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</si>
  <si>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</si>
  <si>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</si>
  <si>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</si>
  <si>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</si>
  <si>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</si>
  <si>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</si>
  <si>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</si>
  <si>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</si>
  <si>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</si>
  <si>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</si>
  <si>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</si>
  <si>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</si>
  <si>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</si>
  <si>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</si>
  <si>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</si>
  <si>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</si>
  <si>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</si>
  <si>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</si>
  <si>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</si>
  <si>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</si>
  <si>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</si>
  <si>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</si>
  <si>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</si>
  <si>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</si>
  <si>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</si>
  <si>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</si>
  <si>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</si>
  <si>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</si>
  <si>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</si>
  <si>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</si>
  <si>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</si>
  <si>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</si>
  <si>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</si>
  <si>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</si>
  <si>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</si>
  <si>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</si>
  <si>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</si>
  <si>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</si>
  <si>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</si>
  <si>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</si>
  <si>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</si>
  <si>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</si>
  <si>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</si>
  <si>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</si>
  <si>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</si>
  <si>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</si>
  <si>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</si>
  <si>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</si>
  <si>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</si>
  <si>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</si>
  <si>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</si>
  <si>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</si>
  <si>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</si>
  <si>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</si>
  <si>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</si>
  <si>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</si>
  <si>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</si>
  <si>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</si>
  <si>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</si>
  <si>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</si>
  <si>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</si>
  <si>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</si>
  <si>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</si>
  <si>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</si>
  <si>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</si>
  <si>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</si>
  <si>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</si>
  <si>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</si>
  <si>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</si>
  <si>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</si>
  <si>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</si>
  <si>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</si>
  <si>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</si>
  <si>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</si>
  <si>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</si>
  <si>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</si>
  <si>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</si>
  <si>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</si>
  <si>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</si>
  <si>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</si>
  <si>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</si>
  <si>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</si>
  <si>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</si>
  <si>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</si>
  <si>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</si>
  <si>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</si>
  <si>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</si>
  <si>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</si>
  <si>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</si>
  <si>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</si>
  <si>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</si>
  <si>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</si>
  <si>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</si>
  <si>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</si>
  <si>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</si>
  <si>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</si>
  <si>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</si>
  <si>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</si>
  <si>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</si>
  <si>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</si>
  <si>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</si>
  <si>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</si>
  <si>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</si>
  <si>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</si>
  <si>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</si>
  <si>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</si>
  <si>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</si>
  <si>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</si>
  <si>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</si>
  <si>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</si>
  <si>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</si>
  <si>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</si>
  <si>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</si>
  <si>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</si>
  <si>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</si>
  <si>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</si>
  <si>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</si>
  <si>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</si>
  <si>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</si>
  <si>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</si>
  <si>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</si>
  <si>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</si>
  <si>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</si>
  <si>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</si>
  <si>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</si>
  <si>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</si>
  <si>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</si>
  <si>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</si>
  <si>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</si>
  <si>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</si>
  <si>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</si>
  <si>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</si>
  <si>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</si>
  <si>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</si>
  <si>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</si>
  <si>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</si>
  <si>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</si>
  <si>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</si>
  <si>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</si>
  <si>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</si>
  <si>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</si>
  <si>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</si>
  <si>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</si>
  <si>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</si>
  <si>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</si>
  <si>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</si>
  <si>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</si>
  <si>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</si>
  <si>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</si>
  <si>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</si>
  <si>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</si>
  <si>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</si>
  <si>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</si>
  <si>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</si>
  <si>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</si>
  <si>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</si>
  <si>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</si>
  <si>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</si>
  <si>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</si>
  <si>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</si>
  <si>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</si>
  <si>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</si>
  <si>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</si>
  <si>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</si>
  <si>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</si>
  <si>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</si>
  <si>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</si>
  <si>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</si>
  <si>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</si>
  <si>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</si>
  <si>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</si>
  <si>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</si>
  <si>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</si>
  <si>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</si>
  <si>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</si>
  <si>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</si>
  <si>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</si>
  <si>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</si>
  <si>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</si>
  <si>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</si>
  <si>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</si>
  <si>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</si>
  <si>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</si>
  <si>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</si>
  <si>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</si>
  <si>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</si>
  <si>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</si>
  <si>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</si>
  <si>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</si>
  <si>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</si>
  <si>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</si>
  <si>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</si>
  <si>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</si>
  <si>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</si>
  <si>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</si>
  <si>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</si>
  <si>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</si>
  <si>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</si>
  <si>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</si>
  <si>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</si>
  <si>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</si>
  <si>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</si>
  <si>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</si>
  <si>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</si>
  <si>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</si>
  <si>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</si>
  <si>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</si>
  <si>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</si>
  <si>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</si>
  <si>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</si>
  <si>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</si>
  <si>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</si>
  <si>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</si>
  <si>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</si>
  <si>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</si>
  <si>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</si>
  <si>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</si>
  <si>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</si>
  <si>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</si>
  <si>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</si>
  <si>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</si>
  <si>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</si>
  <si>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</si>
  <si>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</si>
  <si>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</si>
  <si>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</si>
  <si>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</si>
  <si>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</si>
  <si>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</si>
  <si>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</si>
  <si>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</si>
  <si>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</si>
  <si>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</si>
  <si>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</si>
  <si>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</si>
  <si>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</si>
  <si>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</si>
  <si>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</si>
  <si>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</si>
  <si>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</si>
  <si>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</si>
  <si>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</si>
  <si>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</si>
  <si>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</si>
  <si>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</si>
  <si>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</si>
  <si>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</si>
  <si>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</si>
  <si>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</si>
  <si>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</si>
  <si>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</si>
  <si>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</si>
  <si>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</si>
  <si>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</si>
  <si>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</si>
  <si>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</si>
  <si>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</si>
  <si>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</si>
  <si>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</si>
  <si>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</si>
  <si>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</si>
  <si>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</si>
  <si>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</si>
  <si>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</si>
  <si>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</si>
  <si>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</si>
  <si>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</si>
  <si>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</si>
  <si>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</si>
  <si>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</si>
  <si>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</si>
  <si>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</si>
  <si>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</si>
  <si>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</si>
  <si>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</si>
  <si>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</si>
  <si>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</si>
  <si>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</si>
  <si>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</si>
  <si>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</si>
  <si>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</si>
  <si>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</si>
  <si>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</si>
  <si>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</si>
  <si>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</si>
  <si>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</si>
  <si>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</si>
  <si>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</si>
  <si>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</si>
  <si>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</si>
  <si>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</si>
  <si>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</si>
  <si>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</si>
  <si>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</si>
  <si>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</si>
  <si>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</si>
  <si>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</si>
  <si>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</si>
  <si>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</si>
  <si>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</si>
  <si>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</si>
  <si>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</si>
  <si>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</si>
  <si>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</si>
  <si>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</si>
  <si>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</si>
  <si>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</si>
  <si>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</si>
  <si>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</si>
  <si>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</si>
  <si>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</si>
  <si>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</si>
  <si>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</si>
  <si>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</si>
  <si>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</si>
  <si>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</si>
  <si>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</si>
  <si>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</si>
  <si>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</si>
  <si>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</si>
  <si>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</si>
  <si>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</si>
  <si>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</si>
  <si>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</si>
  <si>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</si>
  <si>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</si>
  <si>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</si>
  <si>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</si>
  <si>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</si>
  <si>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</si>
  <si>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</si>
  <si>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</si>
  <si>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</si>
  <si>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</si>
  <si>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</si>
  <si>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</si>
  <si>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</si>
  <si>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</si>
  <si>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</si>
  <si>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</si>
  <si>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</si>
  <si>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</si>
  <si>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</si>
  <si>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</si>
  <si>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</si>
  <si>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</si>
  <si>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</si>
  <si>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</si>
  <si>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</si>
  <si>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</si>
  <si>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</si>
  <si>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</si>
  <si>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</si>
  <si>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</si>
  <si>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</si>
  <si>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</si>
  <si>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</si>
  <si>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</si>
  <si>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</si>
  <si>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</si>
  <si>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</si>
  <si>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</si>
  <si>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</si>
  <si>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</si>
  <si>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</si>
  <si>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</si>
  <si>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</si>
  <si>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</si>
  <si>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</si>
  <si>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</si>
  <si>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</si>
  <si>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</si>
  <si>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</si>
  <si>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</si>
  <si>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</si>
  <si>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</si>
  <si>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</si>
  <si>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</si>
  <si>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</si>
  <si>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</si>
  <si>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</si>
  <si>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</si>
  <si>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</si>
  <si>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</si>
  <si>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</si>
  <si>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</si>
  <si>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</si>
  <si>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</si>
  <si>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</si>
  <si>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</si>
  <si>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</si>
  <si>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</si>
  <si>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</si>
  <si>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</si>
  <si>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</si>
  <si>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</si>
  <si>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</si>
  <si>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</si>
  <si>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</si>
  <si>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</si>
  <si>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</si>
  <si>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</si>
  <si>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</si>
  <si>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</si>
  <si>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</si>
  <si>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</si>
  <si>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</si>
  <si>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</si>
  <si>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</si>
  <si>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</si>
  <si>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</si>
  <si>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</si>
  <si>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</si>
  <si>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</si>
  <si>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</si>
  <si>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</si>
  <si>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</si>
  <si>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</si>
  <si>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</si>
  <si>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</si>
  <si>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</si>
  <si>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</si>
  <si>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</si>
  <si>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</si>
  <si>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</si>
  <si>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</si>
  <si>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</si>
  <si>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</si>
  <si>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</si>
  <si>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</si>
  <si>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</si>
  <si>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</si>
  <si>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</si>
  <si>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</si>
  <si>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</si>
  <si>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</si>
  <si>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</si>
  <si>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</si>
  <si>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</si>
  <si>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</si>
  <si>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</si>
  <si>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</si>
  <si>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</si>
  <si>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</si>
  <si>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</si>
  <si>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</si>
  <si>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</si>
  <si>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</si>
  <si>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</si>
  <si>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</si>
  <si>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</si>
  <si>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</si>
  <si>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</si>
  <si>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</si>
  <si>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</si>
  <si>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</si>
  <si>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</si>
  <si>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</si>
  <si>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</si>
  <si>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</si>
  <si>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</si>
  <si>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</si>
  <si>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</si>
  <si>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</si>
  <si>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</si>
  <si>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</si>
  <si>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</si>
  <si>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</si>
  <si>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</si>
  <si>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</si>
  <si>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</si>
  <si>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</si>
  <si>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</si>
  <si>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</si>
  <si>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</si>
  <si>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</si>
  <si>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</si>
  <si>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</si>
  <si>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</si>
  <si>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</si>
  <si>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</si>
  <si>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</si>
  <si>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</si>
  <si>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</si>
  <si>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</si>
  <si>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</si>
  <si>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</si>
  <si>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</si>
  <si>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</si>
  <si>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</si>
  <si>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</si>
  <si>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</si>
  <si>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</si>
  <si>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</si>
  <si>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</si>
  <si>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</si>
  <si>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</si>
  <si>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</si>
  <si>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</si>
  <si>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</si>
  <si>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</si>
  <si>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</si>
  <si>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</si>
  <si>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</si>
  <si>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</si>
  <si>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</si>
  <si>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</si>
  <si>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</si>
  <si>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</si>
  <si>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</si>
  <si>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</si>
  <si>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</si>
  <si>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</si>
  <si>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</si>
  <si>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</si>
  <si>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</si>
  <si>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</si>
  <si>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</si>
  <si>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</si>
  <si>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</si>
  <si>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</si>
  <si>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</si>
  <si>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</si>
  <si>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</si>
  <si>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</si>
  <si>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</si>
  <si>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</si>
  <si>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</si>
  <si>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</si>
  <si>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</si>
  <si>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</si>
  <si>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</si>
  <si>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</si>
  <si>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</si>
  <si>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</si>
  <si>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</si>
  <si>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</si>
  <si>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</si>
  <si>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</si>
  <si>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</si>
  <si>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</si>
  <si>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</si>
  <si>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</si>
  <si>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</si>
  <si>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</si>
  <si>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</si>
  <si>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</si>
  <si>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</si>
  <si>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</si>
  <si>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</si>
  <si>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</si>
  <si>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</si>
  <si>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</si>
  <si>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</si>
  <si>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</si>
  <si>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</si>
  <si>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</si>
  <si>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</si>
  <si>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</si>
  <si>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</si>
  <si>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</si>
  <si>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</si>
  <si>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</si>
  <si>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</si>
  <si>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</si>
  <si>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</si>
  <si>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</si>
  <si>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</si>
  <si>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</si>
  <si>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</si>
  <si>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</si>
  <si>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</si>
  <si>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</si>
  <si>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</si>
  <si>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</si>
  <si>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</si>
  <si>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</si>
  <si>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</si>
  <si>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</si>
  <si>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</si>
  <si>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</si>
  <si>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</si>
  <si>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</si>
  <si>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</si>
  <si>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</si>
  <si>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</si>
  <si>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</si>
  <si>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</si>
  <si>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</si>
  <si>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</si>
  <si>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</si>
  <si>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</si>
  <si>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</si>
  <si>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</si>
  <si>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</si>
  <si>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</si>
  <si>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</si>
  <si>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</si>
  <si>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</si>
  <si>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</si>
  <si>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</si>
  <si>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</si>
  <si>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</si>
  <si>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</si>
  <si>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</si>
  <si>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</si>
  <si>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</si>
  <si>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</si>
  <si>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</si>
  <si>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</si>
  <si>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</si>
  <si>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</si>
  <si>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</si>
  <si>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</si>
  <si>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</si>
  <si>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</si>
  <si>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</si>
  <si>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</si>
  <si>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</si>
  <si>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</si>
  <si>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</si>
  <si>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</si>
  <si>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</si>
  <si>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</si>
  <si>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</si>
  <si>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</si>
  <si>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</si>
  <si>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</si>
  <si>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</si>
  <si>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</si>
  <si>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</si>
  <si>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</si>
  <si>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</si>
  <si>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</si>
  <si>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</si>
  <si>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</si>
  <si>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</si>
  <si>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</si>
  <si>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</si>
  <si>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</si>
  <si>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</si>
  <si>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</si>
  <si>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</si>
  <si>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</si>
  <si>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</si>
  <si>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</si>
  <si>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</si>
  <si>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</si>
  <si>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</si>
  <si>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</si>
  <si>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</si>
  <si>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</si>
  <si>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</si>
  <si>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</si>
  <si>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</si>
  <si>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</si>
  <si>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</si>
  <si>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</si>
  <si>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</si>
  <si>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</si>
  <si>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</si>
  <si>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</si>
  <si>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</si>
  <si>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</si>
  <si>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</si>
  <si>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</si>
  <si>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</si>
  <si>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</si>
  <si>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</si>
  <si>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</si>
  <si>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</si>
  <si>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</si>
  <si>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</si>
  <si>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</si>
  <si>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</si>
  <si>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</si>
  <si>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</si>
  <si>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</si>
  <si>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</si>
  <si>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</si>
  <si>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</si>
  <si>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</si>
  <si>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</si>
  <si>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</si>
  <si>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</si>
  <si>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</si>
  <si>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</si>
  <si>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</si>
  <si>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</si>
  <si>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</si>
  <si>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</si>
  <si>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</si>
  <si>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</si>
  <si>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</si>
  <si>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</si>
  <si>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</si>
  <si>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</si>
  <si>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</si>
  <si>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</si>
  <si>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</si>
  <si>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</si>
  <si>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</si>
  <si>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</si>
  <si>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</si>
  <si>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</si>
  <si>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</si>
  <si>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</si>
  <si>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</si>
  <si>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</si>
  <si>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</si>
  <si>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</si>
  <si>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</si>
  <si>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</si>
  <si>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</si>
  <si>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</si>
  <si>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</si>
  <si>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</si>
  <si>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</si>
  <si>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</si>
  <si>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</si>
  <si>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</si>
  <si>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</si>
  <si>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</si>
  <si>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</si>
  <si>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</si>
  <si>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</si>
  <si>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</si>
  <si>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</si>
  <si>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</si>
  <si>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</si>
  <si>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</si>
  <si>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</si>
  <si>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</si>
  <si>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</si>
  <si>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</si>
  <si>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</si>
  <si>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</si>
  <si>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</si>
  <si>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</si>
  <si>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</si>
  <si>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</si>
  <si>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</si>
  <si>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</si>
  <si>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</si>
  <si>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</si>
  <si>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</si>
  <si>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</si>
  <si>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</si>
  <si>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</si>
  <si>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</si>
  <si>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</si>
  <si>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</si>
  <si>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</si>
  <si>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</si>
  <si>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</si>
  <si>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</si>
  <si>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</si>
  <si>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</si>
  <si>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</si>
  <si>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</si>
  <si>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</si>
  <si>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</si>
  <si>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</si>
  <si>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</si>
  <si>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</si>
  <si>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</si>
  <si>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</si>
  <si>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</si>
  <si>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</si>
  <si>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</si>
  <si>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</si>
  <si>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</si>
  <si>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</si>
  <si>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</si>
  <si>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</si>
  <si>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</si>
  <si>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</si>
  <si>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</si>
  <si>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</si>
  <si>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</si>
  <si>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</si>
  <si>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</si>
  <si>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</si>
  <si>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</si>
  <si>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</si>
  <si>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</si>
  <si>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</si>
  <si>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</si>
  <si>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</si>
  <si>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</si>
  <si>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</si>
  <si>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</si>
  <si>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</si>
  <si>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</si>
  <si>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</si>
  <si>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</si>
  <si>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</si>
  <si>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</si>
  <si>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</si>
  <si>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</si>
  <si>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</si>
  <si>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</si>
  <si>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</si>
  <si>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</si>
  <si>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</si>
  <si>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</si>
  <si>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</si>
  <si>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</si>
  <si>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</si>
  <si>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</si>
  <si>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</si>
  <si>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</si>
  <si>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</si>
  <si>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</si>
  <si>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</si>
  <si>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</si>
  <si>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</si>
  <si>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</si>
  <si>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</si>
  <si>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</si>
  <si>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</si>
  <si>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</si>
  <si>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</si>
  <si>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</si>
  <si>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</si>
  <si>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</si>
  <si>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</si>
  <si>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</si>
  <si>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</si>
  <si>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</si>
  <si>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</si>
  <si>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</si>
  <si>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</si>
  <si>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</si>
  <si>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</si>
  <si>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</si>
  <si>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</si>
  <si>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</si>
  <si>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</si>
  <si>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</si>
  <si>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</si>
  <si>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</si>
  <si>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</si>
  <si>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</si>
  <si>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</si>
  <si>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</si>
  <si>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</si>
  <si>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</si>
  <si>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</si>
  <si>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</si>
  <si>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</si>
  <si>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</si>
  <si>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</si>
  <si>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</si>
  <si>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</si>
  <si>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</si>
  <si>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</si>
  <si>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</si>
  <si>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</si>
  <si>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</si>
  <si>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</si>
  <si>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</si>
  <si>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</si>
  <si>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</si>
  <si>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</si>
  <si>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</si>
  <si>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</si>
  <si>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</si>
  <si>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</si>
  <si>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</si>
  <si>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</si>
  <si>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</si>
  <si>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</si>
  <si>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</si>
  <si>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</si>
  <si>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</si>
  <si>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</si>
  <si>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</si>
  <si>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</si>
  <si>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</si>
  <si>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</si>
  <si>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</si>
  <si>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</si>
  <si>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</si>
  <si>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</si>
  <si>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</si>
  <si>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</si>
  <si>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</si>
  <si>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</si>
  <si>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</si>
  <si>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</si>
  <si>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</si>
  <si>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</si>
  <si>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</si>
  <si>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</si>
  <si>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</si>
  <si>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</si>
  <si>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</si>
  <si>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</si>
  <si>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</si>
  <si>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</si>
  <si>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</si>
  <si>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</si>
  <si>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</si>
  <si>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</si>
  <si>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</si>
  <si>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</si>
  <si>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</si>
  <si>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</si>
  <si>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</si>
  <si>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</si>
  <si>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</si>
  <si>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</si>
  <si>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</si>
  <si>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</si>
  <si>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</si>
  <si>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</si>
  <si>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</si>
  <si>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</si>
  <si>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</si>
  <si>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</si>
  <si>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</si>
  <si>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</si>
  <si>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</si>
  <si>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</si>
  <si>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</si>
  <si>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</si>
  <si>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</si>
  <si>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</si>
  <si>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</si>
  <si>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</si>
  <si>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</si>
  <si>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</si>
  <si>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</si>
  <si>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</si>
  <si>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</si>
  <si>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</si>
  <si>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</si>
  <si>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</si>
  <si>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</si>
  <si>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</si>
  <si>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</si>
  <si>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</si>
  <si>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</si>
  <si>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</si>
  <si>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</si>
  <si>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</si>
  <si>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</si>
  <si>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</si>
  <si>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</si>
  <si>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</si>
  <si>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</si>
  <si>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</si>
  <si>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</si>
  <si>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</si>
  <si>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</si>
  <si>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</si>
  <si>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</si>
  <si>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</si>
  <si>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</si>
  <si>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</si>
  <si>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</si>
  <si>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</si>
  <si>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</si>
  <si>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</si>
  <si>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</si>
  <si>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</si>
  <si>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</si>
  <si>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</si>
  <si>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</si>
  <si>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</si>
  <si>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</si>
  <si>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</si>
  <si>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</si>
  <si>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</si>
  <si>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</si>
  <si>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</si>
  <si>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</si>
  <si>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</si>
  <si>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</si>
  <si>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</si>
  <si>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</si>
  <si>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</si>
  <si>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</si>
  <si>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</si>
  <si>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</si>
  <si>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</si>
  <si>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</si>
  <si>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</si>
  <si>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</si>
  <si>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</si>
  <si>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</si>
  <si>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</si>
  <si>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</si>
  <si>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</si>
  <si>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</si>
  <si>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</si>
  <si>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</si>
  <si>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</si>
  <si>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</si>
  <si>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</si>
  <si>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</si>
  <si>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</si>
  <si>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</si>
  <si>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</si>
  <si>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</si>
  <si>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</si>
  <si>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</si>
  <si>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</si>
  <si>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</si>
  <si>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</si>
  <si>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</si>
  <si>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</si>
  <si>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</si>
  <si>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</si>
  <si>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</si>
  <si>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</si>
  <si>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</si>
  <si>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</si>
  <si>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</si>
  <si>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</si>
  <si>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</si>
  <si>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</si>
  <si>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</si>
  <si>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</si>
  <si>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</si>
  <si>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</si>
  <si>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</si>
  <si>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</si>
  <si>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</si>
  <si>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</si>
  <si>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</si>
  <si>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</si>
  <si>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</si>
  <si>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</si>
  <si>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</si>
  <si>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</si>
  <si>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</si>
  <si>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</si>
  <si>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</si>
  <si>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</si>
  <si>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</si>
  <si>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</si>
  <si>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</si>
  <si>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</si>
  <si>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</si>
  <si>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</si>
  <si>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</si>
  <si>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</si>
  <si>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</si>
  <si>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</si>
  <si>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</si>
  <si>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</si>
  <si>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</si>
  <si>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</si>
  <si>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</si>
  <si>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</si>
  <si>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</si>
  <si>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</si>
  <si>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</si>
  <si>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</si>
  <si>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</si>
  <si>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</si>
  <si>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</si>
  <si>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</si>
  <si>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</si>
  <si>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</si>
  <si>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</si>
  <si>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</si>
  <si>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</si>
  <si>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</si>
  <si>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</si>
  <si>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</si>
  <si>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</si>
  <si>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</si>
  <si>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</si>
  <si>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</si>
  <si>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</si>
  <si>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</si>
  <si>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</si>
  <si>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</si>
  <si>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</si>
  <si>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</si>
  <si>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</si>
  <si>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</si>
  <si>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</si>
  <si>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</si>
  <si>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</si>
  <si>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</si>
  <si>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</si>
  <si>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</si>
  <si>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</si>
  <si>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</si>
  <si>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</si>
  <si>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</si>
  <si>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</si>
  <si>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</si>
  <si>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</si>
  <si>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</si>
  <si>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</si>
  <si>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</si>
  <si>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</si>
  <si>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</si>
  <si>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</si>
  <si>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</si>
  <si>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</si>
  <si>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</si>
  <si>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</si>
  <si>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</si>
  <si>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</si>
  <si>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</si>
  <si>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</si>
  <si>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</si>
  <si>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</si>
  <si>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</si>
  <si>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</si>
  <si>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</si>
  <si>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</si>
  <si>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</si>
  <si>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</si>
  <si>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</si>
  <si>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</si>
  <si>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</si>
  <si>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</si>
  <si>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</si>
  <si>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</si>
  <si>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</si>
  <si>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</si>
  <si>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</si>
  <si>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</si>
  <si>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</si>
  <si>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</si>
  <si>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</si>
  <si>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</si>
  <si>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</si>
  <si>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</si>
  <si>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</si>
  <si>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</si>
  <si>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</si>
  <si>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</si>
  <si>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</si>
  <si>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</si>
  <si>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</si>
  <si>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</si>
  <si>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</si>
  <si>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</si>
  <si>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</si>
  <si>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</si>
  <si>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</si>
  <si>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</si>
  <si>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</si>
  <si>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</si>
  <si>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</si>
  <si>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</si>
  <si>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</si>
  <si>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</si>
  <si>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</si>
  <si>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</si>
  <si>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</si>
  <si>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</si>
  <si>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</si>
  <si>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</si>
  <si>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</si>
  <si>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</si>
  <si>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</si>
  <si>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</si>
  <si>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</si>
  <si>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</si>
  <si>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</si>
  <si>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</si>
  <si>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</si>
  <si>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</si>
  <si>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</si>
  <si>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</si>
  <si>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</si>
  <si>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</si>
  <si>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</si>
  <si>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</si>
  <si>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</si>
  <si>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</si>
  <si>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</si>
  <si>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</si>
  <si>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</si>
  <si>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</si>
  <si>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</si>
  <si>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</si>
  <si>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</si>
  <si>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</si>
  <si>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</si>
  <si>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</si>
  <si>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</si>
  <si>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</si>
  <si>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</si>
  <si>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</si>
  <si>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</si>
  <si>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</si>
  <si>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</si>
  <si>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</si>
  <si>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</si>
  <si>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</si>
  <si>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</si>
  <si>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</si>
  <si>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</si>
  <si>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</si>
  <si>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</si>
  <si>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</si>
  <si>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</si>
  <si>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</si>
  <si>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</si>
  <si>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</si>
  <si>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</si>
  <si>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</si>
  <si>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</si>
  <si>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</si>
  <si>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</si>
  <si>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</si>
  <si>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</si>
  <si>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</si>
  <si>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</si>
  <si>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</si>
  <si>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</si>
  <si>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</si>
  <si>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</si>
  <si>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</si>
  <si>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</si>
  <si>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</si>
  <si>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</si>
  <si>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</si>
  <si>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</si>
  <si>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</si>
  <si>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</si>
  <si>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</si>
  <si>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</si>
  <si>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</si>
  <si>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</si>
  <si>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</si>
  <si>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</si>
  <si>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</si>
  <si>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</si>
  <si>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</si>
  <si>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</si>
  <si>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</si>
  <si>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</si>
  <si>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</si>
  <si>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</si>
  <si>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</si>
  <si>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</si>
  <si>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</si>
  <si>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</si>
  <si>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</si>
  <si>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</si>
  <si>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</si>
  <si>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</si>
  <si>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</si>
  <si>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</si>
  <si>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</si>
  <si>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</si>
  <si>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</si>
  <si>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</si>
  <si>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</si>
  <si>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</si>
  <si>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</si>
  <si>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</si>
  <si>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</si>
  <si>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</si>
  <si>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</si>
  <si>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</si>
  <si>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</si>
  <si>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</si>
  <si>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</si>
  <si>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</si>
  <si>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</si>
  <si>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</si>
  <si>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</si>
  <si>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</si>
  <si>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</si>
  <si>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</si>
  <si>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</si>
  <si>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</si>
  <si>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</si>
  <si>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</si>
  <si>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</si>
  <si>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</si>
  <si>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</si>
  <si>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</si>
  <si>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</si>
  <si>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</si>
  <si>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</si>
  <si>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</si>
  <si>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</si>
  <si>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</si>
  <si>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</si>
  <si>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</si>
  <si>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</si>
  <si>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</si>
  <si>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</si>
  <si>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</si>
  <si>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</si>
  <si>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</si>
  <si>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</si>
  <si>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</si>
  <si>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</si>
  <si>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</si>
  <si>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</si>
  <si>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</si>
  <si>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</si>
  <si>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</si>
  <si>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</si>
  <si>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</si>
  <si>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</si>
  <si>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</si>
  <si>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</si>
  <si>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</si>
  <si>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</si>
  <si>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</si>
  <si>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</si>
  <si>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</si>
  <si>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</si>
  <si>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</si>
  <si>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</si>
  <si>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</si>
  <si>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</si>
  <si>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</si>
  <si>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</si>
  <si>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</si>
  <si>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</si>
  <si>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</si>
  <si>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</si>
  <si>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</si>
  <si>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</si>
  <si>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</si>
  <si>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</si>
  <si>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</si>
  <si>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</si>
  <si>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</si>
  <si>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</si>
  <si>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</si>
  <si>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</si>
  <si>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</si>
  <si>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</si>
  <si>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</si>
  <si>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</si>
  <si>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</si>
  <si>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</si>
  <si>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</si>
  <si>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</si>
  <si>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</si>
  <si>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</si>
  <si>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</si>
  <si>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</si>
  <si>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</si>
  <si>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</si>
  <si>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</si>
  <si>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</si>
  <si>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</si>
  <si>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</si>
  <si>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</si>
  <si>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</si>
  <si>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</si>
  <si>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</si>
  <si>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</si>
  <si>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</si>
  <si>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</si>
  <si>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</si>
  <si>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</si>
  <si>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</si>
  <si>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</si>
  <si>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</si>
  <si>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</si>
  <si>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</si>
  <si>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</si>
  <si>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</si>
  <si>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</si>
  <si>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</si>
  <si>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</si>
  <si>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</si>
  <si>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</si>
  <si>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</si>
  <si>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</si>
  <si>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</si>
  <si>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</si>
  <si>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</si>
  <si>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</si>
  <si>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</si>
  <si>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</si>
  <si>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</si>
  <si>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</si>
  <si>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</si>
  <si>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</si>
  <si>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</si>
  <si>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</si>
  <si>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</si>
  <si>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</si>
  <si>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</si>
  <si>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</si>
  <si>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</si>
  <si>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</si>
  <si>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</si>
  <si>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</si>
  <si>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</si>
  <si>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</si>
  <si>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</si>
  <si>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</si>
  <si>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</si>
  <si>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</si>
  <si>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</si>
  <si>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</si>
  <si>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</si>
  <si>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</si>
  <si>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</si>
  <si>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</si>
  <si>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</si>
  <si>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</si>
  <si>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</si>
  <si>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</si>
  <si>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</si>
  <si>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</si>
  <si>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</si>
  <si>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</si>
  <si>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</si>
  <si>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</si>
  <si>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</si>
  <si>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</si>
  <si>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</si>
  <si>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</si>
  <si>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</si>
  <si>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</si>
  <si>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</si>
  <si>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</si>
  <si>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</si>
  <si>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</si>
  <si>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</si>
  <si>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</si>
  <si>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</si>
  <si>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</si>
  <si>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</si>
  <si>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</si>
  <si>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</si>
  <si>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</si>
  <si>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</si>
  <si>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</si>
  <si>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</si>
  <si>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</si>
  <si>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</si>
  <si>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</si>
  <si>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</si>
  <si>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</si>
  <si>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</si>
  <si>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</si>
  <si>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</si>
  <si>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</si>
  <si>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</si>
  <si>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</si>
  <si>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</si>
  <si>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</si>
  <si>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</si>
  <si>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</si>
  <si>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</si>
  <si>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</si>
  <si>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</si>
  <si>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</si>
  <si>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</si>
  <si>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</si>
  <si>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</si>
  <si>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</si>
  <si>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</si>
  <si>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</si>
  <si>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</si>
  <si>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</si>
  <si>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</si>
  <si>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</si>
  <si>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</si>
  <si>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</si>
  <si>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</si>
  <si>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</si>
  <si>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</si>
  <si>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</si>
  <si>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</si>
  <si>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</si>
  <si>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</si>
  <si>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</si>
  <si>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</si>
  <si>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</si>
  <si>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</si>
  <si>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</si>
  <si>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</si>
  <si>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</si>
  <si>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</si>
  <si>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</si>
  <si>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</si>
  <si>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</si>
  <si>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</si>
  <si>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</si>
  <si>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</si>
  <si>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</si>
  <si>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</si>
  <si>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</si>
  <si>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</si>
  <si>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</si>
  <si>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</si>
  <si>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</si>
  <si>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</si>
  <si>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</si>
  <si>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</si>
  <si>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</si>
  <si>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</si>
  <si>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</si>
  <si>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</si>
  <si>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</si>
  <si>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</si>
  <si>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</si>
  <si>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</si>
  <si>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</si>
  <si>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</si>
  <si>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</si>
  <si>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</si>
  <si>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</si>
  <si>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</si>
  <si>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</si>
  <si>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</si>
  <si>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</si>
  <si>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</si>
  <si>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</si>
  <si>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</si>
  <si>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</si>
  <si>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</si>
  <si>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</si>
  <si>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</si>
  <si>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</si>
  <si>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</si>
  <si>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</si>
  <si>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</si>
  <si>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</si>
  <si>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</si>
  <si>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</si>
  <si>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</si>
  <si>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</si>
  <si>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</si>
  <si>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</si>
  <si>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</si>
  <si>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</si>
  <si>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</si>
  <si>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</si>
  <si>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</si>
  <si>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</si>
  <si>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</si>
  <si>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</si>
  <si>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</si>
  <si>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</si>
  <si>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</si>
  <si>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</si>
  <si>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</si>
  <si>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</si>
  <si>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</si>
  <si>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</si>
  <si>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</si>
  <si>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</si>
  <si>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</si>
  <si>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</si>
  <si>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</si>
  <si>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</si>
  <si>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</si>
  <si>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</si>
  <si>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</si>
  <si>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</si>
  <si>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</si>
  <si>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</si>
  <si>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</si>
  <si>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</si>
  <si>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</si>
  <si>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</si>
  <si>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</si>
  <si>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</si>
  <si>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</si>
  <si>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</si>
  <si>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</si>
  <si>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</si>
  <si>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</si>
  <si>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</si>
  <si>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</si>
  <si>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</si>
  <si>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</si>
  <si>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</si>
  <si>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</si>
  <si>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</si>
  <si>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</si>
  <si>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</si>
  <si>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</si>
  <si>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</si>
  <si>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</si>
  <si>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</si>
  <si>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</si>
  <si>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</si>
  <si>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</si>
  <si>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</si>
  <si>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</si>
  <si>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</si>
  <si>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</si>
  <si>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</si>
  <si>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</si>
  <si>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</si>
  <si>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</si>
  <si>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</si>
  <si>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</si>
  <si>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</si>
  <si>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</si>
  <si>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</si>
  <si>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</si>
  <si>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</si>
  <si>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</si>
  <si>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</si>
  <si>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</si>
  <si>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</si>
  <si>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</si>
  <si>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</si>
  <si>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</si>
  <si>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</si>
  <si>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</si>
  <si>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</si>
  <si>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</si>
  <si>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</si>
  <si>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</si>
  <si>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</si>
  <si>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</si>
  <si>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</si>
  <si>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</si>
  <si>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</si>
  <si>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</si>
  <si>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</si>
  <si>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</si>
  <si>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</si>
  <si>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</si>
  <si>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</si>
  <si>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</si>
  <si>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</si>
  <si>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</si>
  <si>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</si>
  <si>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</si>
  <si>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</si>
  <si>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</si>
  <si>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</si>
  <si>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</si>
  <si>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</si>
  <si>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</si>
  <si>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</si>
  <si>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</si>
  <si>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</si>
  <si>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</si>
  <si>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</si>
  <si>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</si>
  <si>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</si>
  <si>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</si>
  <si>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</si>
  <si>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</si>
  <si>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</si>
  <si>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</si>
  <si>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</si>
  <si>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</si>
  <si>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</si>
  <si>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</si>
  <si>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</si>
  <si>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</si>
  <si>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</si>
  <si>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</si>
  <si>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</si>
  <si>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</si>
  <si>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</si>
  <si>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</si>
  <si>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</si>
  <si>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</si>
  <si>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</si>
  <si>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</si>
  <si>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</si>
  <si>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</si>
  <si>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</si>
  <si>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</si>
  <si>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</si>
  <si>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</si>
  <si>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</si>
  <si>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</si>
  <si>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</si>
  <si>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</si>
  <si>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</si>
  <si>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</si>
  <si>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</si>
  <si>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</si>
  <si>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</si>
  <si>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</si>
  <si>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</si>
  <si>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</si>
  <si>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</si>
  <si>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</si>
  <si>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</si>
  <si>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</si>
  <si>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</si>
  <si>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</si>
  <si>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</si>
  <si>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</si>
  <si>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</si>
  <si>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</si>
  <si>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</si>
  <si>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</si>
  <si>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</si>
  <si>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</si>
  <si>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</si>
  <si>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</si>
  <si>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</si>
  <si>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</si>
  <si>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</si>
  <si>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</si>
  <si>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</si>
  <si>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</si>
  <si>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</si>
  <si>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</si>
  <si>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</si>
  <si>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</si>
  <si>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</si>
  <si>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</si>
  <si>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</si>
  <si>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</si>
  <si>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</si>
  <si>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</si>
  <si>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</si>
  <si>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</si>
  <si>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</si>
  <si>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</si>
  <si>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</si>
  <si>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</si>
  <si>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</si>
  <si>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</si>
  <si>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</si>
  <si>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</si>
  <si>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</si>
  <si>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</si>
  <si>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</si>
  <si>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</si>
  <si>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</si>
  <si>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</si>
  <si>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</si>
  <si>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</si>
  <si>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</si>
  <si>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</si>
  <si>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</si>
  <si>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</si>
  <si>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</si>
  <si>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</si>
  <si>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</si>
  <si>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</si>
  <si>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</si>
  <si>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</si>
  <si>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</si>
  <si>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</si>
  <si>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</si>
  <si>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</si>
  <si>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</si>
  <si>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</si>
  <si>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</si>
  <si>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</si>
  <si>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</si>
  <si>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</si>
  <si>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</si>
  <si>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</si>
  <si>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</si>
  <si>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</si>
  <si>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</si>
  <si>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</si>
  <si>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</si>
  <si>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</si>
  <si>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</si>
  <si>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</si>
  <si>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</si>
  <si>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</si>
  <si>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</si>
  <si>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</si>
  <si>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</si>
  <si>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</si>
  <si>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</si>
  <si>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</si>
  <si>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</si>
  <si>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</si>
  <si>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</si>
  <si>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</si>
  <si>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</si>
  <si>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</si>
  <si>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</si>
  <si>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</si>
  <si>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</si>
  <si>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</si>
  <si>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</si>
  <si>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</si>
  <si>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</si>
  <si>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</si>
  <si>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</si>
  <si>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</si>
  <si>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</si>
  <si>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</si>
  <si>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</si>
  <si>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</si>
  <si>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</si>
  <si>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</si>
  <si>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</si>
  <si>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</si>
  <si>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</si>
  <si>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</si>
  <si>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</si>
  <si>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</si>
  <si>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</si>
  <si>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</si>
  <si>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</si>
  <si>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</si>
  <si>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</si>
  <si>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</si>
  <si>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</si>
  <si>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</si>
  <si>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</si>
  <si>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</si>
  <si>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</si>
  <si>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</si>
  <si>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</si>
  <si>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</si>
  <si>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</si>
  <si>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</si>
  <si>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</si>
  <si>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</si>
  <si>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</si>
  <si>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</si>
  <si>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</si>
  <si>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</si>
  <si>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</si>
  <si>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</si>
  <si>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</si>
  <si>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</si>
  <si>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</si>
  <si>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</si>
  <si>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</si>
  <si>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</si>
  <si>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</si>
  <si>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</si>
  <si>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</si>
  <si>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</si>
  <si>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</si>
  <si>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</si>
  <si>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</si>
  <si>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</si>
  <si>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</si>
  <si>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</si>
  <si>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</si>
  <si>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</si>
  <si>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</si>
  <si>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</si>
  <si>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</si>
  <si>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</si>
  <si>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</si>
  <si>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</si>
  <si>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</si>
  <si>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</si>
  <si>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</si>
  <si>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</si>
  <si>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</si>
  <si>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</si>
  <si>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</si>
  <si>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</si>
  <si>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</si>
  <si>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</si>
  <si>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</si>
  <si>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</si>
  <si>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</si>
  <si>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</si>
  <si>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</si>
  <si>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</si>
  <si>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</si>
  <si>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</si>
  <si>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</si>
  <si>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</si>
  <si>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</si>
  <si>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</si>
  <si>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</si>
  <si>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</si>
  <si>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</si>
  <si>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</si>
  <si>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</si>
  <si>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</si>
  <si>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</si>
  <si>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</si>
  <si>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</si>
  <si>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</si>
  <si>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</si>
  <si>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</si>
  <si>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</si>
  <si>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</si>
  <si>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</si>
  <si>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</si>
  <si>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</si>
  <si>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</si>
  <si>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</si>
  <si>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</si>
  <si>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</si>
  <si>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</si>
  <si>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</si>
  <si>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</si>
  <si>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</si>
  <si>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</si>
  <si>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</si>
  <si>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</si>
  <si>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</si>
  <si>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</si>
  <si>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</si>
  <si>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</si>
  <si>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</si>
  <si>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</si>
  <si>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</si>
  <si>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</si>
  <si>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</si>
  <si>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</si>
  <si>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</si>
  <si>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</si>
  <si>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</si>
  <si>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</si>
  <si>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</si>
  <si>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</si>
  <si>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</si>
  <si>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</si>
  <si>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</si>
  <si>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</si>
  <si>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</si>
  <si>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</si>
  <si>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</si>
  <si>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</si>
  <si>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</si>
  <si>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</si>
  <si>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</si>
  <si>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</si>
  <si>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</si>
  <si>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</si>
  <si>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</si>
  <si>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</si>
  <si>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</si>
  <si>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</si>
  <si>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</si>
  <si>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</si>
  <si>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</si>
  <si>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</si>
  <si>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</si>
  <si>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</si>
  <si>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</si>
  <si>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</si>
  <si>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</si>
  <si>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</si>
  <si>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</si>
  <si>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</si>
  <si>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</si>
  <si>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</si>
  <si>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</si>
  <si>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</si>
  <si>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</si>
  <si>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</si>
  <si>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</si>
  <si>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</si>
  <si>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</si>
  <si>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</si>
  <si>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</si>
  <si>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</si>
  <si>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</si>
  <si>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</si>
  <si>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</si>
  <si>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</si>
  <si>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</si>
  <si>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</si>
  <si>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</si>
  <si>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</si>
  <si>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</si>
  <si>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</si>
  <si>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</si>
  <si>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</si>
  <si>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</si>
  <si>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</si>
  <si>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</si>
  <si>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</si>
  <si>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</si>
  <si>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</si>
  <si>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</si>
  <si>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</si>
  <si>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</si>
  <si>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</si>
  <si>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</si>
  <si>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</si>
  <si>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</si>
  <si>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</si>
  <si>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</si>
  <si>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</si>
  <si>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</si>
  <si>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</si>
  <si>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</si>
  <si>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</si>
  <si>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</si>
  <si>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</si>
  <si>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</si>
  <si>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</si>
  <si>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</si>
  <si>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</si>
  <si>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</si>
  <si>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</si>
  <si>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</si>
  <si>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</si>
  <si>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</si>
  <si>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</si>
  <si>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</si>
  <si>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</si>
  <si>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</si>
  <si>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</si>
  <si>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</si>
  <si>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</si>
  <si>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</si>
  <si>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</si>
  <si>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</si>
  <si>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</si>
  <si>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</si>
  <si>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</si>
  <si>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</si>
  <si>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</si>
  <si>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</si>
  <si>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</si>
  <si>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</si>
  <si>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</si>
  <si>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</si>
  <si>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</si>
  <si>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</si>
  <si>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</si>
  <si>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</si>
  <si>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</si>
  <si>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</si>
  <si>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</si>
  <si>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</si>
  <si>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</si>
  <si>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</si>
  <si>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</si>
  <si>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</si>
  <si>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</si>
  <si>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</si>
  <si>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</si>
  <si>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</si>
  <si>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</si>
  <si>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</si>
  <si>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</si>
  <si>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</si>
  <si>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</si>
  <si>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</si>
  <si>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</si>
  <si>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</si>
  <si>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</si>
  <si>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</si>
  <si>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</si>
  <si>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</si>
  <si>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</si>
  <si>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</si>
  <si>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</si>
  <si>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</si>
  <si>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</si>
  <si>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</si>
  <si>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</si>
  <si>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</si>
  <si>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</si>
  <si>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</si>
  <si>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</si>
  <si>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</si>
  <si>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</si>
  <si>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</si>
  <si>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</si>
  <si>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</si>
  <si>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</si>
  <si>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</si>
  <si>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</si>
  <si>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</si>
  <si>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</si>
  <si>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</si>
  <si>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</si>
  <si>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</si>
  <si>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</si>
  <si>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</si>
  <si>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</si>
  <si>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</si>
  <si>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</si>
  <si>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</si>
  <si>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</si>
  <si>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</si>
  <si>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</si>
  <si>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</si>
  <si>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</si>
  <si>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</si>
  <si>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</si>
  <si>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</si>
  <si>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</si>
  <si>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</si>
  <si>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</si>
  <si>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</si>
  <si>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</si>
  <si>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</si>
  <si>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</si>
  <si>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</si>
  <si>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</si>
  <si>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</si>
  <si>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</si>
  <si>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</si>
  <si>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</si>
  <si>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</si>
  <si>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</si>
  <si>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</si>
  <si>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</si>
  <si>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</si>
  <si>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</si>
  <si>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</si>
  <si>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</si>
  <si>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</si>
  <si>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</si>
  <si>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</si>
  <si>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</si>
  <si>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</si>
  <si>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</si>
  <si>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</si>
  <si>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</si>
  <si>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</si>
  <si>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</si>
  <si>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</si>
  <si>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</si>
  <si>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</si>
  <si>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</si>
  <si>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</si>
  <si>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</si>
  <si>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</si>
  <si>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</si>
  <si>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</si>
  <si>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</si>
  <si>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</si>
  <si>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</si>
  <si>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</si>
  <si>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</si>
  <si>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</si>
  <si>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</si>
  <si>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</si>
  <si>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</si>
  <si>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</si>
  <si>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</si>
  <si>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</si>
  <si>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</si>
  <si>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</si>
  <si>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</si>
  <si>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</si>
  <si>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</si>
  <si>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</si>
  <si>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</si>
  <si>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</si>
  <si>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</si>
  <si>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</si>
  <si>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</si>
  <si>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</si>
  <si>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</si>
  <si>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</si>
  <si>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</si>
  <si>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</si>
  <si>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</si>
  <si>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</si>
  <si>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</si>
  <si>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</si>
  <si>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</si>
  <si>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</si>
  <si>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</si>
  <si>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</si>
  <si>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</si>
  <si>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</si>
  <si>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</si>
  <si>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</si>
  <si>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</si>
  <si>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</si>
  <si>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</si>
  <si>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</si>
  <si>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</si>
  <si>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</si>
  <si>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</si>
  <si>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</si>
  <si>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</si>
  <si>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</si>
  <si>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</si>
  <si>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</si>
  <si>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</si>
  <si>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</si>
  <si>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</si>
  <si>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</si>
  <si>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</si>
  <si>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</si>
  <si>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</si>
  <si>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</si>
  <si>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</si>
  <si>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</si>
  <si>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</si>
  <si>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</si>
  <si>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</si>
  <si>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</si>
  <si>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</si>
  <si>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</si>
  <si>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</si>
  <si>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</si>
  <si>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</si>
  <si>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</si>
  <si>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</si>
  <si>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</si>
  <si>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</si>
  <si>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</si>
  <si>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</si>
  <si>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</si>
  <si>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</si>
  <si>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</si>
  <si>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</si>
  <si>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</si>
  <si>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</si>
  <si>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</si>
  <si>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</si>
  <si>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</si>
  <si>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</si>
  <si>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</si>
  <si>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</si>
  <si>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</si>
  <si>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</si>
  <si>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</si>
  <si>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</si>
  <si>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</si>
  <si>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</si>
  <si>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</si>
  <si>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</si>
  <si>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</si>
  <si>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</si>
  <si>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</si>
  <si>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</si>
  <si>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</si>
  <si>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</si>
  <si>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</si>
  <si>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</si>
  <si>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</si>
  <si>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</si>
  <si>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</si>
  <si>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</si>
  <si>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</si>
  <si>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</si>
  <si>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</si>
  <si>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</si>
  <si>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</si>
  <si>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</si>
  <si>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</si>
  <si>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</si>
  <si>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</si>
  <si>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</si>
  <si>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</si>
  <si>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</si>
  <si>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</si>
  <si>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</si>
  <si>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</si>
  <si>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</si>
  <si>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</si>
  <si>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</si>
  <si>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</si>
  <si>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</si>
  <si>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</si>
  <si>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</si>
  <si>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</si>
  <si>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</si>
  <si>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</si>
  <si>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</si>
  <si>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</si>
  <si>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</si>
  <si>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</si>
  <si>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</si>
  <si>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</si>
  <si>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</si>
  <si>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</si>
  <si>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</si>
  <si>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</si>
  <si>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</si>
  <si>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</si>
  <si>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</si>
  <si>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</si>
  <si>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</si>
  <si>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</si>
  <si>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</si>
  <si>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</si>
  <si>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</si>
  <si>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</si>
  <si>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</si>
  <si>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</si>
  <si>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</si>
  <si>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</si>
  <si>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</si>
  <si>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</si>
  <si>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</si>
  <si>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</si>
  <si>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</si>
  <si>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</si>
  <si>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</si>
  <si>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</si>
  <si>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</si>
  <si>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</si>
  <si>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</si>
  <si>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</si>
  <si>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</si>
  <si>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</si>
  <si>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</si>
  <si>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</si>
  <si>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</si>
  <si>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</si>
  <si>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</si>
  <si>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</si>
  <si>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</si>
  <si>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</si>
  <si>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</si>
  <si>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</si>
  <si>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</si>
  <si>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</si>
  <si>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</si>
  <si>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</si>
  <si>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</si>
  <si>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</si>
  <si>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</si>
  <si>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</si>
  <si>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</si>
  <si>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</si>
  <si>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</si>
  <si>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</si>
  <si>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</si>
  <si>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</si>
  <si>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</si>
  <si>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</si>
  <si>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</si>
  <si>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</si>
  <si>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</si>
  <si>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</si>
  <si>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</si>
  <si>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</si>
  <si>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</si>
  <si>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</si>
  <si>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</si>
  <si>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</si>
  <si>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</si>
  <si>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</si>
  <si>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</si>
  <si>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</si>
  <si>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</si>
  <si>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</si>
  <si>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</si>
  <si>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</si>
  <si>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</si>
  <si>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</si>
  <si>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</si>
  <si>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</si>
  <si>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</si>
  <si>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</si>
  <si>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</si>
  <si>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</si>
  <si>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</si>
  <si>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</si>
  <si>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</si>
  <si>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</si>
  <si>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</si>
  <si>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</si>
  <si>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</si>
  <si>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</si>
  <si>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</si>
  <si>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</si>
  <si>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</si>
  <si>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</si>
  <si>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</si>
  <si>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</si>
  <si>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</si>
  <si>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</si>
  <si>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</si>
  <si>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</si>
  <si>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</si>
  <si>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</si>
  <si>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</si>
  <si>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</si>
  <si>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</si>
  <si>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</si>
  <si>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</si>
  <si>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</si>
  <si>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</si>
  <si>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</si>
  <si>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</si>
  <si>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</si>
  <si>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</si>
  <si>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</si>
  <si>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</si>
  <si>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</si>
  <si>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</si>
  <si>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</si>
  <si>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</si>
  <si>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</si>
  <si>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</si>
  <si>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</si>
  <si>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</si>
  <si>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</si>
  <si>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</si>
  <si>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</si>
  <si>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</si>
  <si>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</si>
  <si>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</si>
  <si>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</si>
  <si>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</si>
  <si>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</si>
  <si>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</si>
  <si>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</si>
  <si>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</si>
  <si>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</si>
  <si>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</si>
  <si>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</si>
  <si>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</si>
  <si>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</si>
  <si>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</si>
  <si>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</si>
  <si>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</si>
  <si>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</si>
  <si>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</si>
  <si>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</si>
  <si>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</si>
  <si>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</si>
  <si>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</si>
  <si>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</si>
  <si>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</si>
  <si>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</si>
  <si>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</si>
  <si>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</si>
  <si>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</si>
  <si>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</si>
  <si>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</si>
  <si>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</si>
  <si>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</si>
  <si>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</si>
  <si>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</si>
  <si>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</si>
  <si>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</si>
  <si>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</si>
  <si>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</si>
  <si>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</si>
  <si>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</si>
  <si>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</si>
  <si>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</si>
  <si>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</si>
  <si>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</si>
  <si>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</si>
  <si>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</si>
  <si>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</si>
  <si>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</si>
  <si>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</si>
  <si>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</si>
  <si>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</si>
  <si>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</si>
  <si>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</si>
  <si>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</si>
  <si>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</si>
  <si>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</si>
  <si>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</si>
  <si>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</si>
  <si>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</si>
  <si>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</si>
  <si>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</si>
  <si>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</si>
  <si>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</si>
  <si>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</si>
  <si>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</si>
  <si>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</si>
  <si>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</si>
  <si>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</si>
  <si>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</si>
  <si>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</si>
  <si>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</si>
  <si>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</si>
  <si>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</si>
  <si>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</si>
  <si>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</si>
  <si>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</si>
  <si>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</si>
  <si>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</si>
  <si>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</si>
  <si>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</si>
  <si>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</si>
  <si>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</si>
  <si>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</si>
  <si>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</si>
  <si>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</si>
  <si>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</si>
  <si>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</si>
  <si>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</si>
  <si>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</si>
  <si>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</si>
  <si>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</si>
  <si>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</si>
  <si>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</si>
  <si>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</si>
  <si>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</si>
  <si>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</si>
  <si>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</si>
  <si>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</si>
  <si>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</si>
  <si>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</si>
  <si>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</si>
  <si>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</si>
  <si>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</si>
  <si>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</si>
  <si>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</si>
  <si>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</si>
  <si>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</si>
  <si>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</si>
  <si>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</si>
  <si>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</si>
  <si>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</si>
  <si>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</si>
  <si>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</si>
  <si>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</si>
  <si>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</si>
  <si>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</si>
  <si>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</si>
  <si>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</si>
  <si>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</si>
  <si>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</si>
  <si>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</si>
  <si>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</si>
  <si>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</si>
  <si>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</si>
  <si>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</si>
  <si>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</si>
  <si>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</si>
  <si>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</si>
  <si>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</si>
  <si>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</si>
  <si>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</si>
  <si>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</si>
  <si>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</si>
  <si>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</si>
  <si>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</si>
  <si>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</si>
  <si>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</si>
  <si>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</si>
  <si>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</si>
  <si>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</si>
  <si>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</si>
  <si>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</si>
  <si>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</si>
  <si>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</si>
  <si>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</si>
  <si>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</si>
  <si>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</si>
  <si>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</si>
  <si>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</si>
  <si>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</si>
  <si>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</si>
  <si>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</si>
  <si>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</si>
  <si>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</si>
  <si>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</si>
  <si>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</si>
  <si>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</si>
  <si>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</si>
  <si>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</si>
  <si>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</si>
  <si>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</si>
  <si>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</si>
  <si>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</si>
  <si>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</si>
  <si>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</si>
  <si>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</si>
  <si>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</si>
  <si>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</si>
  <si>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</si>
  <si>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</si>
  <si>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</si>
  <si>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</si>
  <si>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</si>
  <si>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</si>
  <si>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</si>
  <si>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</si>
  <si>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</si>
  <si>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</si>
  <si>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</si>
  <si>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</si>
  <si>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</si>
  <si>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</si>
  <si>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</si>
  <si>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</si>
  <si>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</si>
  <si>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</si>
  <si>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</si>
  <si>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</si>
  <si>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</si>
  <si>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</si>
  <si>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</si>
  <si>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</si>
  <si>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</si>
  <si>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</si>
  <si>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</si>
  <si>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</si>
  <si>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</si>
  <si>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</si>
  <si>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</si>
  <si>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</si>
  <si>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</si>
  <si>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</si>
  <si>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</si>
  <si>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</si>
  <si>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</si>
  <si>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</si>
  <si>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</si>
  <si>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</si>
  <si>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</si>
  <si>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</si>
  <si>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</si>
  <si>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</si>
  <si>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</si>
  <si>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</si>
  <si>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</si>
  <si>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</si>
  <si>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</si>
  <si>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</si>
  <si>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</si>
  <si>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</si>
  <si>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</si>
  <si>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</si>
  <si>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</si>
  <si>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</si>
  <si>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</si>
  <si>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</si>
  <si>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</si>
  <si>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</si>
  <si>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</si>
  <si>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</si>
  <si>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</si>
  <si>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</si>
  <si>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</si>
  <si>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</si>
  <si>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</si>
  <si>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</si>
  <si>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</si>
  <si>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</si>
  <si>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</si>
  <si>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</si>
  <si>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</si>
  <si>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</si>
  <si>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</si>
  <si>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</si>
  <si>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</si>
  <si>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</si>
  <si>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</si>
  <si>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</si>
  <si>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</si>
  <si>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</si>
  <si>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</si>
  <si>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</si>
  <si>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</si>
  <si>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</si>
  <si>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</si>
  <si>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</si>
  <si>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</si>
  <si>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</si>
  <si>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</si>
  <si>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</si>
  <si>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</si>
  <si>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</si>
  <si>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</si>
  <si>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</si>
  <si>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</si>
  <si>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</si>
  <si>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</si>
  <si>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</si>
  <si>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</si>
  <si>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</si>
  <si>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</si>
  <si>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</si>
  <si>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</si>
  <si>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</si>
  <si>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</si>
  <si>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</si>
  <si>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</si>
  <si>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</si>
  <si>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</si>
  <si>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</si>
  <si>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</si>
  <si>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</si>
  <si>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</si>
  <si>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</si>
  <si>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</si>
  <si>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</si>
  <si>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</si>
  <si>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</si>
  <si>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</si>
  <si>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</si>
  <si>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</si>
  <si>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</si>
  <si>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</si>
  <si>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</si>
  <si>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</si>
  <si>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</si>
  <si>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</si>
  <si>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</si>
  <si>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</si>
  <si>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</si>
  <si>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</si>
  <si>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</si>
  <si>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</si>
  <si>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</si>
  <si>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</si>
  <si>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</si>
  <si>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</si>
  <si>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</si>
  <si>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</si>
  <si>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</si>
  <si>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</si>
  <si>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</si>
  <si>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</si>
  <si>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</si>
  <si>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</si>
  <si>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</si>
  <si>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</si>
  <si>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</si>
  <si>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</si>
  <si>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</si>
  <si>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</si>
  <si>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</si>
  <si>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</si>
  <si>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</si>
  <si>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</si>
  <si>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</si>
  <si>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</si>
  <si>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</si>
  <si>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</si>
  <si>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</si>
  <si>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</si>
  <si>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</si>
  <si>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</si>
  <si>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</si>
  <si>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</si>
  <si>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</si>
  <si>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</si>
  <si>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</si>
  <si>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</si>
  <si>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</si>
  <si>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</si>
  <si>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</si>
  <si>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</si>
  <si>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</si>
  <si>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</si>
  <si>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</si>
  <si>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</si>
  <si>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</si>
  <si>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</si>
  <si>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</si>
  <si>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</si>
  <si>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</si>
  <si>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</si>
  <si>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</si>
  <si>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</si>
  <si>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</si>
  <si>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</si>
  <si>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</si>
  <si>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</si>
  <si>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</si>
  <si>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</si>
  <si>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</si>
  <si>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</si>
  <si>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</si>
  <si>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</si>
  <si>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</si>
  <si>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</si>
  <si>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</si>
  <si>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</si>
  <si>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</si>
  <si>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</si>
  <si>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</si>
  <si>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</si>
  <si>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</si>
  <si>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</si>
  <si>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</si>
  <si>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</si>
  <si>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</si>
  <si>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</si>
  <si>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</si>
  <si>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</si>
  <si>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</si>
  <si>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</si>
  <si>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</si>
  <si>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</si>
  <si>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</si>
  <si>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</si>
  <si>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</si>
  <si>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</si>
  <si>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</si>
  <si>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</si>
  <si>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</si>
  <si>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</si>
  <si>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</si>
  <si>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</si>
  <si>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</si>
  <si>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</si>
  <si>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</si>
  <si>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</si>
  <si>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</si>
  <si>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</si>
  <si>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</si>
  <si>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</si>
  <si>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</si>
  <si>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</si>
  <si>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</si>
  <si>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</si>
  <si>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</si>
  <si>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</si>
  <si>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</si>
  <si>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</si>
  <si>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</si>
  <si>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</si>
  <si>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</si>
  <si>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</si>
  <si>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</si>
  <si>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</si>
  <si>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</si>
  <si>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</si>
  <si>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</si>
  <si>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</si>
  <si>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</si>
  <si>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</si>
  <si>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</si>
  <si>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</si>
  <si>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</si>
  <si>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</si>
  <si>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</si>
  <si>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</si>
  <si>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</si>
  <si>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</si>
  <si>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</si>
  <si>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</si>
  <si>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</si>
  <si>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</si>
  <si>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</si>
  <si>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</si>
  <si>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</si>
  <si>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</si>
  <si>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</si>
  <si>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</si>
  <si>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</si>
  <si>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</si>
  <si>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</si>
  <si>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</si>
  <si>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</si>
  <si>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</si>
  <si>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</si>
  <si>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</si>
  <si>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</si>
  <si>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</si>
  <si>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</si>
  <si>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</si>
  <si>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</si>
  <si>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</si>
  <si>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</si>
  <si>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</si>
  <si>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</si>
  <si>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</si>
  <si>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</si>
  <si>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</si>
  <si>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</si>
  <si>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</si>
  <si>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</si>
  <si>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</si>
  <si>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</si>
  <si>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</si>
  <si>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</si>
  <si>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</si>
  <si>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</si>
  <si>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</si>
  <si>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</si>
  <si>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</si>
  <si>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</si>
  <si>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</si>
  <si>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</si>
  <si>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</si>
  <si>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</si>
  <si>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</si>
  <si>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</si>
  <si>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</si>
  <si>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</si>
  <si>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</si>
  <si>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</si>
  <si>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</si>
  <si>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</si>
  <si>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</si>
  <si>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</si>
  <si>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</si>
  <si>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</si>
  <si>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</si>
  <si>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</si>
  <si>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</si>
  <si>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</si>
  <si>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</si>
  <si>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</si>
  <si>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</si>
  <si>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</si>
  <si>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</si>
  <si>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</si>
  <si>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</si>
  <si>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</si>
  <si>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</si>
  <si>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</si>
  <si>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</si>
  <si>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</si>
  <si>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</si>
  <si>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</si>
  <si>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</si>
  <si>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</si>
  <si>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</si>
  <si>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</si>
  <si>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</si>
  <si>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</si>
  <si>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</si>
  <si>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</si>
  <si>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</si>
  <si>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</si>
  <si>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</si>
  <si>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</si>
  <si>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</si>
  <si>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</si>
  <si>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</si>
  <si>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</si>
  <si>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</si>
  <si>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</si>
  <si>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</si>
  <si>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</si>
  <si>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</si>
  <si>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</si>
  <si>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</si>
  <si>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</si>
  <si>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</si>
  <si>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</si>
  <si>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</si>
  <si>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</si>
  <si>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</si>
  <si>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</si>
  <si>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</si>
  <si>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</si>
  <si>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</si>
  <si>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</si>
  <si>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</si>
  <si>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</si>
  <si>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</si>
  <si>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</si>
  <si>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</si>
  <si>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</si>
  <si>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</si>
  <si>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</si>
  <si>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</si>
  <si>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</si>
  <si>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</si>
  <si>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</si>
  <si>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</si>
  <si>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</si>
  <si>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</si>
  <si>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</si>
  <si>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</si>
  <si>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</si>
  <si>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</si>
  <si>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</si>
  <si>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</si>
  <si>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</si>
  <si>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</si>
  <si>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</si>
  <si>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</si>
  <si>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</si>
  <si>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</si>
  <si>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</si>
  <si>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</si>
  <si>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</si>
  <si>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</si>
  <si>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</si>
  <si>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</si>
  <si>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</si>
  <si>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</si>
  <si>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</si>
  <si>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</si>
  <si>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</si>
  <si>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</si>
  <si>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</si>
  <si>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</si>
  <si>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</si>
  <si>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</si>
  <si>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</si>
  <si>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</si>
  <si>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</si>
  <si>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</si>
  <si>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</si>
  <si>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</si>
  <si>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</si>
  <si>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</si>
  <si>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</si>
  <si>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</si>
  <si>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</si>
  <si>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</si>
  <si>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</si>
  <si>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</si>
  <si>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</si>
  <si>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</si>
  <si>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</si>
  <si>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</si>
  <si>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</si>
  <si>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</si>
  <si>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</si>
  <si>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</si>
  <si>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</si>
  <si>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</si>
  <si>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</si>
  <si>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</si>
  <si>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</si>
  <si>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</si>
  <si>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</si>
  <si>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</si>
  <si>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</si>
  <si>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</si>
  <si>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</si>
  <si>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</si>
  <si>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</si>
  <si>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</si>
  <si>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</si>
  <si>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</si>
  <si>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</si>
  <si>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</si>
  <si>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</si>
  <si>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</si>
  <si>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</si>
  <si>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</si>
  <si>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</si>
  <si>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</si>
  <si>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</si>
  <si>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</si>
  <si>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</si>
  <si>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</si>
  <si>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</si>
  <si>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</si>
  <si>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</si>
  <si>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</si>
  <si>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</si>
  <si>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</si>
  <si>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</si>
  <si>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</si>
  <si>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</si>
  <si>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</si>
  <si>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</si>
  <si>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</si>
  <si>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</si>
  <si>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</si>
  <si>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</si>
  <si>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</si>
  <si>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</si>
  <si>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</si>
  <si>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</si>
  <si>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</si>
  <si>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</si>
  <si>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</si>
  <si>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</si>
  <si>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</si>
  <si>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</si>
  <si>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</si>
  <si>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</si>
  <si>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</si>
  <si>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</si>
  <si>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</si>
  <si>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</si>
  <si>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</si>
  <si>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</si>
  <si>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</si>
  <si>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</si>
  <si>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</si>
  <si>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</si>
  <si>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</si>
  <si>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</si>
  <si>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</si>
  <si>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</si>
  <si>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</si>
  <si>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</si>
  <si>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</si>
  <si>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</si>
  <si>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</si>
  <si>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</si>
  <si>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</si>
  <si>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</si>
  <si>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</si>
  <si>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</si>
  <si>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</si>
  <si>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</si>
  <si>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</si>
  <si>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</si>
  <si>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</si>
  <si>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</si>
  <si>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</si>
  <si>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</si>
  <si>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</si>
  <si>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</si>
  <si>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</si>
  <si>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</si>
  <si>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</si>
  <si>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</si>
  <si>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</si>
  <si>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</si>
  <si>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</si>
  <si>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</si>
  <si>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</si>
  <si>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</si>
  <si>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</si>
  <si>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</si>
  <si>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</si>
  <si>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</si>
  <si>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</si>
  <si>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</si>
  <si>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</si>
  <si>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</si>
  <si>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</si>
  <si>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</si>
  <si>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</si>
  <si>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</si>
  <si>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</si>
  <si>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</si>
  <si>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</si>
  <si>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</si>
  <si>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</si>
  <si>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</si>
  <si>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</si>
  <si>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</si>
  <si>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</si>
  <si>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</si>
  <si>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</si>
  <si>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</si>
  <si>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</si>
  <si>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</si>
  <si>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</si>
  <si>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</si>
  <si>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</si>
  <si>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</si>
  <si>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</si>
  <si>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</si>
  <si>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</si>
  <si>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</si>
  <si>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</si>
  <si>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</si>
  <si>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</si>
  <si>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</si>
  <si>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</si>
  <si>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</si>
  <si>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</si>
  <si>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</si>
  <si>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</si>
  <si>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</si>
  <si>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</si>
  <si>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</si>
  <si>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</si>
  <si>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</si>
  <si>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</si>
  <si>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</si>
  <si>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</si>
  <si>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</si>
  <si>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</si>
  <si>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</si>
  <si>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</si>
  <si>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</si>
  <si>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</si>
  <si>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</si>
  <si>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</si>
  <si>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</si>
  <si>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</si>
  <si>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</si>
  <si>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</si>
  <si>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</si>
  <si>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</si>
  <si>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</si>
  <si>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</si>
  <si>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</si>
  <si>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</si>
  <si>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</si>
  <si>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</si>
  <si>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</si>
  <si>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</si>
  <si>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</si>
  <si>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</si>
  <si>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</si>
  <si>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</si>
  <si>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</si>
  <si>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</si>
  <si>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</si>
  <si>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</si>
  <si>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</si>
  <si>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</si>
  <si>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</si>
  <si>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</si>
  <si>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</si>
  <si>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</si>
  <si>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</si>
  <si>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</si>
  <si>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</si>
  <si>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</si>
  <si>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</si>
  <si>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</si>
  <si>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</si>
  <si>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</si>
  <si>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</si>
  <si>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</si>
  <si>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</si>
  <si>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</si>
  <si>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</si>
  <si>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</si>
  <si>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</si>
  <si>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</si>
  <si>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</si>
  <si>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</si>
  <si>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</si>
  <si>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</si>
  <si>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</si>
  <si>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</si>
  <si>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</si>
  <si>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</si>
  <si>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</si>
  <si>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</si>
  <si>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</si>
  <si>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</si>
  <si>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</si>
  <si>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</si>
  <si>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</si>
  <si>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</si>
  <si>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</si>
  <si>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</si>
  <si>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</si>
  <si>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</si>
  <si>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</si>
  <si>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</si>
  <si>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</si>
  <si>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</si>
  <si>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</si>
  <si>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</si>
  <si>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</si>
  <si>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</si>
  <si>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</si>
  <si>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</si>
  <si>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</si>
  <si>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</si>
  <si>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</si>
  <si>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</si>
  <si>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</si>
  <si>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</si>
  <si>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</si>
  <si>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</si>
  <si>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</si>
  <si>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</si>
  <si>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</si>
  <si>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</si>
  <si>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</si>
  <si>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</si>
  <si>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</si>
  <si>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</si>
  <si>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</si>
  <si>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</si>
  <si>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</si>
  <si>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</si>
  <si>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</si>
  <si>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</si>
  <si>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</si>
  <si>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</si>
  <si>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</si>
  <si>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</si>
  <si>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</si>
  <si>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</si>
  <si>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</si>
  <si>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</si>
  <si>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</si>
  <si>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</si>
  <si>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</si>
  <si>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</si>
  <si>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</si>
  <si>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</si>
  <si>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</si>
  <si>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</si>
  <si>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</si>
  <si>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</si>
  <si>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</si>
  <si>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</si>
  <si>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</si>
  <si>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</si>
  <si>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</si>
  <si>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</si>
  <si>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</si>
  <si>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</si>
  <si>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</si>
  <si>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</si>
  <si>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</si>
  <si>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</si>
  <si>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</si>
  <si>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</si>
  <si>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</si>
  <si>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</si>
  <si>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</si>
  <si>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</si>
  <si>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</si>
  <si>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</si>
  <si>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</si>
  <si>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</si>
  <si>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</si>
  <si>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</si>
  <si>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</si>
  <si>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</si>
  <si>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</si>
  <si>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</si>
  <si>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</si>
  <si>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</si>
  <si>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</si>
  <si>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</si>
  <si>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</si>
  <si>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</si>
  <si>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</si>
  <si>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</si>
  <si>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</si>
  <si>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</si>
  <si>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</si>
  <si>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</si>
  <si>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</si>
  <si>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</si>
  <si>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</si>
  <si>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</si>
  <si>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</si>
  <si>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</si>
  <si>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</si>
  <si>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</si>
  <si>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</si>
  <si>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</si>
  <si>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</si>
  <si>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</si>
  <si>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</si>
  <si>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</si>
  <si>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</si>
  <si>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</si>
  <si>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</si>
  <si>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</si>
  <si>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</si>
  <si>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</si>
  <si>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</si>
  <si>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</si>
  <si>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</si>
  <si>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</si>
  <si>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</si>
  <si>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</si>
  <si>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</si>
  <si>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</si>
  <si>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</si>
  <si>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</si>
  <si>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</si>
  <si>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</si>
  <si>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</si>
  <si>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</si>
  <si>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</si>
  <si>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</si>
  <si>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</si>
  <si>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</si>
  <si>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</si>
  <si>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</si>
  <si>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</si>
  <si>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</si>
  <si>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</si>
  <si>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</si>
  <si>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</si>
  <si>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</si>
  <si>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</si>
  <si>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</si>
  <si>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</si>
  <si>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</si>
  <si>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</si>
  <si>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</si>
  <si>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</si>
  <si>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</si>
  <si>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</si>
  <si>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</si>
  <si>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</si>
  <si>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</si>
  <si>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</si>
  <si>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</si>
  <si>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</si>
  <si>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</si>
  <si>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</si>
  <si>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</si>
  <si>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</si>
  <si>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</si>
  <si>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</si>
  <si>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</si>
  <si>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</si>
  <si>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</si>
  <si>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</si>
  <si>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</si>
  <si>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</si>
  <si>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</si>
  <si>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</si>
  <si>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</si>
  <si>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</si>
  <si>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</si>
  <si>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</si>
  <si>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</si>
  <si>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</si>
  <si>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</si>
  <si>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</si>
  <si>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</si>
  <si>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</si>
  <si>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</si>
  <si>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</si>
  <si>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</si>
  <si>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</si>
  <si>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</si>
  <si>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</si>
  <si>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</si>
  <si>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</si>
  <si>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</si>
  <si>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</si>
  <si>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</si>
  <si>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</si>
  <si>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</si>
  <si>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</si>
  <si>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</si>
  <si>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</si>
  <si>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</si>
  <si>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</si>
  <si>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</si>
  <si>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</si>
  <si>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</si>
  <si>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</si>
  <si>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</si>
  <si>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</si>
  <si>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</si>
  <si>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</si>
  <si>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</si>
  <si>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</si>
  <si>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</si>
  <si>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</si>
  <si>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</si>
  <si>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</si>
  <si>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</si>
  <si>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</si>
  <si>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</si>
  <si>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</si>
  <si>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</si>
  <si>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</si>
  <si>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</si>
  <si>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</si>
  <si>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</si>
  <si>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</si>
  <si>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</si>
  <si>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</si>
  <si>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</si>
  <si>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</si>
  <si>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</si>
  <si>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</si>
  <si>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</si>
  <si>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</si>
  <si>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</si>
  <si>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</si>
  <si>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</si>
  <si>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</si>
  <si>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</si>
  <si>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</si>
  <si>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</si>
  <si>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</si>
  <si>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</si>
  <si>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</si>
  <si>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</si>
  <si>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</si>
  <si>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</si>
  <si>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</si>
  <si>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</si>
  <si>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</si>
  <si>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</si>
  <si>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</si>
  <si>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</si>
  <si>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</si>
  <si>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</si>
  <si>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</si>
  <si>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</si>
  <si>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</si>
  <si>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</si>
  <si>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</si>
  <si>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</si>
  <si>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</si>
  <si>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</si>
  <si>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</si>
  <si>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</si>
  <si>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</si>
  <si>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</si>
  <si>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</si>
  <si>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</si>
  <si>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</si>
  <si>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</si>
  <si>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</si>
  <si>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</si>
  <si>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</si>
  <si>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</si>
  <si>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</si>
  <si>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</si>
  <si>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</si>
  <si>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</si>
  <si>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</si>
  <si>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</si>
  <si>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</si>
  <si>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</si>
  <si>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</si>
  <si>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</si>
  <si>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</si>
  <si>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</si>
  <si>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</si>
  <si>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</si>
  <si>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</si>
  <si>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</si>
  <si>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</si>
  <si>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</si>
  <si>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</si>
  <si>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</si>
  <si>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</si>
  <si>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</si>
  <si>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</si>
  <si>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</si>
  <si>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</si>
  <si>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</si>
  <si>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</si>
  <si>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</si>
  <si>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</si>
  <si>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</si>
  <si>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</si>
  <si>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</si>
  <si>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</si>
  <si>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</si>
  <si>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</si>
  <si>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</si>
  <si>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</si>
  <si>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</si>
  <si>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</si>
  <si>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</si>
  <si>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</si>
  <si>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</si>
  <si>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</si>
  <si>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</si>
  <si>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</si>
  <si>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</si>
  <si>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</si>
  <si>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</si>
  <si>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</si>
  <si>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</si>
  <si>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</si>
  <si>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</si>
  <si>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</si>
  <si>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</si>
  <si>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</si>
  <si>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</si>
  <si>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</si>
  <si>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</si>
  <si>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</si>
  <si>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</si>
  <si>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</si>
  <si>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</si>
  <si>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</si>
  <si>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</si>
  <si>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</si>
  <si>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</si>
  <si>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</si>
  <si>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</si>
  <si>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</si>
  <si>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</si>
  <si>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</si>
  <si>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</si>
  <si>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</si>
  <si>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</si>
  <si>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</si>
  <si>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</si>
  <si>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</si>
  <si>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</si>
  <si>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</si>
  <si>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</si>
  <si>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</si>
  <si>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</si>
  <si>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</si>
  <si>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</si>
  <si>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</si>
  <si>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</si>
  <si>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</si>
  <si>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</si>
  <si>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</si>
  <si>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</si>
  <si>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</si>
  <si>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</si>
  <si>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</si>
  <si>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</si>
  <si>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</si>
  <si>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</si>
  <si>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</si>
  <si>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</si>
  <si>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</si>
  <si>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</si>
  <si>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</si>
  <si>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</si>
  <si>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</si>
  <si>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</si>
  <si>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</si>
  <si>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</si>
  <si>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</si>
  <si>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</si>
  <si>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</si>
  <si>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</si>
  <si>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</si>
  <si>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</si>
  <si>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</si>
  <si>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</si>
  <si>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</si>
  <si>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</si>
  <si>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</si>
  <si>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</si>
  <si>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</si>
  <si>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</si>
  <si>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</si>
  <si>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</si>
  <si>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</si>
  <si>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</si>
  <si>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</si>
  <si>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</si>
  <si>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</si>
  <si>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</si>
  <si>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</si>
  <si>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</si>
  <si>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</si>
  <si>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</si>
  <si>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</si>
  <si>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</si>
  <si>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</si>
  <si>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</si>
  <si>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</si>
  <si>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</si>
  <si>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</si>
  <si>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</si>
  <si>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</si>
  <si>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</si>
  <si>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</si>
  <si>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</si>
  <si>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</si>
  <si>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</si>
  <si>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</si>
  <si>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</si>
  <si>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</si>
  <si>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</si>
  <si>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</si>
  <si>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</si>
  <si>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</si>
  <si>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</si>
  <si>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</si>
  <si>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</si>
  <si>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</si>
  <si>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</si>
  <si>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</si>
  <si>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</si>
  <si>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</si>
  <si>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</si>
  <si>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</si>
  <si>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</si>
  <si>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</si>
  <si>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</si>
  <si>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</si>
  <si>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</si>
  <si>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</si>
  <si>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</si>
  <si>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</si>
  <si>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</si>
  <si>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</si>
  <si>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</si>
  <si>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</si>
  <si>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</si>
  <si>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</si>
  <si>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</si>
  <si>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</si>
  <si>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</si>
  <si>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</si>
  <si>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</si>
  <si>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</si>
  <si>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</si>
  <si>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</si>
  <si>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</si>
  <si>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</si>
  <si>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</si>
  <si>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</si>
  <si>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</si>
  <si>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</si>
  <si>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</si>
  <si>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</si>
  <si>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</si>
  <si>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</si>
  <si>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</si>
  <si>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</si>
  <si>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</si>
  <si>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</si>
  <si>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</si>
  <si>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</si>
  <si>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</si>
  <si>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</si>
  <si>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</si>
  <si>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</si>
  <si>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</si>
  <si>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</si>
  <si>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</si>
  <si>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</si>
  <si>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</si>
  <si>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</si>
  <si>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</si>
  <si>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</si>
  <si>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</si>
  <si>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</si>
  <si>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</si>
  <si>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</si>
  <si>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</si>
  <si>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</si>
  <si>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</si>
  <si>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</si>
  <si>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</si>
  <si>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</si>
  <si>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</si>
  <si>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</si>
  <si>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</si>
  <si>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</si>
  <si>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</si>
  <si>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</si>
  <si>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</si>
  <si>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</si>
  <si>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</si>
  <si>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</si>
  <si>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</si>
  <si>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</si>
  <si>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</si>
  <si>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</si>
  <si>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</si>
  <si>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</si>
  <si>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</si>
  <si>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</si>
  <si>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</si>
  <si>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</si>
  <si>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</si>
  <si>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</si>
  <si>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</si>
  <si>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</si>
  <si>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</si>
  <si>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</si>
  <si>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</si>
  <si>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</si>
  <si>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</si>
  <si>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</si>
  <si>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</si>
  <si>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</si>
  <si>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</si>
  <si>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</si>
  <si>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</si>
  <si>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</si>
  <si>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</si>
  <si>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</si>
  <si>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</si>
  <si>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</si>
  <si>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</si>
  <si>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</si>
  <si>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</si>
  <si>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</si>
  <si>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</si>
  <si>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</si>
  <si>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</si>
  <si>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</si>
  <si>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</si>
  <si>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</si>
  <si>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</si>
  <si>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</si>
  <si>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</si>
  <si>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</si>
  <si>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</si>
  <si>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</si>
  <si>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</si>
  <si>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</si>
  <si>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</si>
  <si>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</si>
  <si>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</si>
  <si>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</si>
  <si>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</si>
  <si>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</si>
  <si>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</si>
  <si>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</si>
  <si>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</si>
  <si>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</si>
  <si>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</si>
  <si>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</si>
  <si>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</si>
  <si>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</si>
  <si>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</si>
  <si>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</si>
  <si>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</si>
  <si>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</si>
  <si>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</si>
  <si>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</si>
  <si>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</si>
  <si>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</si>
  <si>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</si>
  <si>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</si>
  <si>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</si>
  <si>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</si>
  <si>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</si>
  <si>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</si>
  <si>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</si>
  <si>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</si>
  <si>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</si>
  <si>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</si>
  <si>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</si>
  <si>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</si>
  <si>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</si>
  <si>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</si>
  <si>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</si>
  <si>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</si>
  <si>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</si>
  <si>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</si>
  <si>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</si>
  <si>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</si>
  <si>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</si>
  <si>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</si>
  <si>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</si>
  <si>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</si>
  <si>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</si>
  <si>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</si>
  <si>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</si>
  <si>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</si>
  <si>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</si>
  <si>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</si>
  <si>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</si>
  <si>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</si>
  <si>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</si>
  <si>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</si>
  <si>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</si>
  <si>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</si>
  <si>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</si>
  <si>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</si>
  <si>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</si>
  <si>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</si>
  <si>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</si>
  <si>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</si>
  <si>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</si>
  <si>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</si>
  <si>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</si>
  <si>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</si>
  <si>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</si>
  <si>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</si>
  <si>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</si>
  <si>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</si>
  <si>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</si>
  <si>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</si>
  <si>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</si>
  <si>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</si>
  <si>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</si>
  <si>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</si>
  <si>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</si>
  <si>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</si>
  <si>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</si>
  <si>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</si>
  <si>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</si>
  <si>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</si>
  <si>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</si>
  <si>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</si>
  <si>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</si>
  <si>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</si>
  <si>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</si>
  <si>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</si>
  <si>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</si>
  <si>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</si>
  <si>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</si>
  <si>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</si>
  <si>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</si>
  <si>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</si>
  <si>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</si>
  <si>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</si>
  <si>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</si>
  <si>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</si>
  <si>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</si>
  <si>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</si>
  <si>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</si>
  <si>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</si>
  <si>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</si>
  <si>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</si>
  <si>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</si>
  <si>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</si>
  <si>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</si>
  <si>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</si>
  <si>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</si>
  <si>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</si>
  <si>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</si>
  <si>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</si>
  <si>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</si>
  <si>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</si>
  <si>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</si>
  <si>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</si>
  <si>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</si>
  <si>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</si>
  <si>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</si>
  <si>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</si>
  <si>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</si>
  <si>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</si>
  <si>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</si>
  <si>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</si>
  <si>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</si>
  <si>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</si>
  <si>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</si>
  <si>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</si>
  <si>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</si>
  <si>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</si>
  <si>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</si>
  <si>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</si>
  <si>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</si>
  <si>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</si>
  <si>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</si>
  <si>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</si>
  <si>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</si>
  <si>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</si>
  <si>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</si>
  <si>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</si>
  <si>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</si>
  <si>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</si>
  <si>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</si>
  <si>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</si>
  <si>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</si>
  <si>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</si>
  <si>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</si>
  <si>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</si>
  <si>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</si>
  <si>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</si>
  <si>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</si>
  <si>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</si>
  <si>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</si>
  <si>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</si>
  <si>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</si>
  <si>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</si>
  <si>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</si>
  <si>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</si>
  <si>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</si>
  <si>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</si>
  <si>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</si>
  <si>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</si>
  <si>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</si>
  <si>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</si>
  <si>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</si>
  <si>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</si>
  <si>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</si>
  <si>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</si>
  <si>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</si>
  <si>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</si>
  <si>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</si>
  <si>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</si>
  <si>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</si>
  <si>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</si>
  <si>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</si>
  <si>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</si>
  <si>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</si>
  <si>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</si>
  <si>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</si>
  <si>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</si>
  <si>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</si>
  <si>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</si>
  <si>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</si>
  <si>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</si>
  <si>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</si>
  <si>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</si>
  <si>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</si>
  <si>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</si>
  <si>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</si>
  <si>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</si>
  <si>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</si>
  <si>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</si>
  <si>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</si>
  <si>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</si>
  <si>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</si>
  <si>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</si>
  <si>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</si>
  <si>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</si>
  <si>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</si>
  <si>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</si>
  <si>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</si>
  <si>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</si>
  <si>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</si>
  <si>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</si>
  <si>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</si>
  <si>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</si>
  <si>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</si>
  <si>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</si>
  <si>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</si>
  <si>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</si>
  <si>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</si>
  <si>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</si>
  <si>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</si>
  <si>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</si>
  <si>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</si>
  <si>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</si>
  <si>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</si>
  <si>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</si>
  <si>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</si>
  <si>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</si>
  <si>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</si>
  <si>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</si>
  <si>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</si>
  <si>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</si>
  <si>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</si>
  <si>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</si>
  <si>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</si>
  <si>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</si>
  <si>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</si>
  <si>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</si>
  <si>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</si>
  <si>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</si>
  <si>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</si>
  <si>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</si>
  <si>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</si>
  <si>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</si>
  <si>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</si>
  <si>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</si>
  <si>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</si>
  <si>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</si>
  <si>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</si>
  <si>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</si>
  <si>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</si>
  <si>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</si>
  <si>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</si>
  <si>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</si>
  <si>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</si>
  <si>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</si>
  <si>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</si>
  <si>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</si>
  <si>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</si>
  <si>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</si>
  <si>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</si>
  <si>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</si>
  <si>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</si>
  <si>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</si>
  <si>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</si>
  <si>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</si>
  <si>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</si>
  <si>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</si>
  <si>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</si>
  <si>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</si>
  <si>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</si>
  <si>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</si>
  <si>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</si>
  <si>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</si>
  <si>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</si>
  <si>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</si>
  <si>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</si>
  <si>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</si>
  <si>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</si>
  <si>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</si>
  <si>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</si>
  <si>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</si>
  <si>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</si>
  <si>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</si>
  <si>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</si>
  <si>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</si>
  <si>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</si>
  <si>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</si>
  <si>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</si>
  <si>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</si>
  <si>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</si>
  <si>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</si>
  <si>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</si>
  <si>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</si>
  <si>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</si>
  <si>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</si>
  <si>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</si>
  <si>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</si>
  <si>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</si>
  <si>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</si>
  <si>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</si>
  <si>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</si>
  <si>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</si>
  <si>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</si>
  <si>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</si>
  <si>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</si>
  <si>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</si>
  <si>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</si>
  <si>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</si>
  <si>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</si>
  <si>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</si>
  <si>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</si>
  <si>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</si>
  <si>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</si>
  <si>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</si>
  <si>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</si>
  <si>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</si>
  <si>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</si>
  <si>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</si>
  <si>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</si>
  <si>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</si>
  <si>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</si>
  <si>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</si>
  <si>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</si>
  <si>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</si>
  <si>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</si>
  <si>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</si>
  <si>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</si>
  <si>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</si>
  <si>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</si>
  <si>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</si>
  <si>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</si>
  <si>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</si>
  <si>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</si>
  <si>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</si>
  <si>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</si>
  <si>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</si>
  <si>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</si>
  <si>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</si>
  <si>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</si>
  <si>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</si>
  <si>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</si>
  <si>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</si>
  <si>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</si>
  <si>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</si>
  <si>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</si>
  <si>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</si>
  <si>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</si>
  <si>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</si>
  <si>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</si>
  <si>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</si>
  <si>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</si>
  <si>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</si>
  <si>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</si>
  <si>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</si>
  <si>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</si>
  <si>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</si>
  <si>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</si>
  <si>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</si>
  <si>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</si>
  <si>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</si>
  <si>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</si>
  <si>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</si>
  <si>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</si>
  <si>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</si>
  <si>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</si>
  <si>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</si>
  <si>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</si>
  <si>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</si>
  <si>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</si>
  <si>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</si>
  <si>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</si>
  <si>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</si>
  <si>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</si>
  <si>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</si>
  <si>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</si>
  <si>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</si>
  <si>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</si>
  <si>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</si>
  <si>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</si>
  <si>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</si>
  <si>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</si>
  <si>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</si>
  <si>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</si>
  <si>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</si>
  <si>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</si>
  <si>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</si>
  <si>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</si>
  <si>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</si>
  <si>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</si>
  <si>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</si>
  <si>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</si>
  <si>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</si>
  <si>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</si>
  <si>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</si>
  <si>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</si>
  <si>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</si>
  <si>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</si>
  <si>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</si>
  <si>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</si>
  <si>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</si>
  <si>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</si>
  <si>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</si>
  <si>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</si>
  <si>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</si>
  <si>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</si>
  <si>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</si>
  <si>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</si>
  <si>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</si>
  <si>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</si>
  <si>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</si>
  <si>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</si>
  <si>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</si>
  <si>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</si>
  <si>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</si>
  <si>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</si>
  <si>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</si>
  <si>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</si>
  <si>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</si>
  <si>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</si>
  <si>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</si>
  <si>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</si>
  <si>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</si>
  <si>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</si>
  <si>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</si>
  <si>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</si>
  <si>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</si>
  <si>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</si>
  <si>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</si>
  <si>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</si>
  <si>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</si>
  <si>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</si>
  <si>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</si>
  <si>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</si>
  <si>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</si>
  <si>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</si>
  <si>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</si>
  <si>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</si>
  <si>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</si>
  <si>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</si>
  <si>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</si>
  <si>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</si>
  <si>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</si>
  <si>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</si>
  <si>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</si>
  <si>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</si>
  <si>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</si>
  <si>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</si>
  <si>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</si>
  <si>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</si>
  <si>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</si>
  <si>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</si>
  <si>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</si>
  <si>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</si>
  <si>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</si>
  <si>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</si>
  <si>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</si>
  <si>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</si>
  <si>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</si>
  <si>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</si>
  <si>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</si>
  <si>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</si>
  <si>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</si>
  <si>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</si>
  <si>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</si>
  <si>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</si>
  <si>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</si>
  <si>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</si>
  <si>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</si>
  <si>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</si>
  <si>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</si>
  <si>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</si>
  <si>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</si>
  <si>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</si>
  <si>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</si>
  <si>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</si>
  <si>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</si>
  <si>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</si>
  <si>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</si>
  <si>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</si>
  <si>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</si>
  <si>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</si>
  <si>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</si>
  <si>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</si>
  <si>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</si>
  <si>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</si>
  <si>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</si>
  <si>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</si>
  <si>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</si>
  <si>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</si>
  <si>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</si>
  <si>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</si>
  <si>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</si>
  <si>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</si>
  <si>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</si>
  <si>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</si>
  <si>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</si>
  <si>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</si>
  <si>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</si>
  <si>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</si>
  <si>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</si>
  <si>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</si>
  <si>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</si>
  <si>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</si>
  <si>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</si>
  <si>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</si>
  <si>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</si>
  <si>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</si>
  <si>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</si>
  <si>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</si>
  <si>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</si>
  <si>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</si>
  <si>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</si>
  <si>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</si>
  <si>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</si>
  <si>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</si>
  <si>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</si>
  <si>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</si>
  <si>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</si>
  <si>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</si>
  <si>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</si>
  <si>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</si>
  <si>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</si>
  <si>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</si>
  <si>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</si>
  <si>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</si>
  <si>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</si>
  <si>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</si>
  <si>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</si>
  <si>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</si>
  <si>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</si>
  <si>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</si>
  <si>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</si>
  <si>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</si>
  <si>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</si>
  <si>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</si>
  <si>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</si>
  <si>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</si>
  <si>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</si>
  <si>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</si>
  <si>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</si>
  <si>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</si>
  <si>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</si>
  <si>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</si>
  <si>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</si>
  <si>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</si>
  <si>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</si>
  <si>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</si>
  <si>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</si>
  <si>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</si>
  <si>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</si>
  <si>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</si>
  <si>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</si>
  <si>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</si>
  <si>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</si>
  <si>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</si>
  <si>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</si>
  <si>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</si>
  <si>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</si>
  <si>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</si>
  <si>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</si>
  <si>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</si>
  <si>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</si>
  <si>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</si>
  <si>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</si>
  <si>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</si>
  <si>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</si>
  <si>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</si>
  <si>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</si>
  <si>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</si>
  <si>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</si>
  <si>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</si>
  <si>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</si>
  <si>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</si>
  <si>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</si>
  <si>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</si>
  <si>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</si>
  <si>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</si>
  <si>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</si>
  <si>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</si>
  <si>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</si>
  <si>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</si>
  <si>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</si>
  <si>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</si>
  <si>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</si>
  <si>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</si>
  <si>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</si>
  <si>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</si>
  <si>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</si>
  <si>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</si>
  <si>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</si>
  <si>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</si>
  <si>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</si>
  <si>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</si>
  <si>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</si>
  <si>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</si>
  <si>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</si>
  <si>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</si>
  <si>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</si>
  <si>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</si>
  <si>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</si>
  <si>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</si>
  <si>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</si>
  <si>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</si>
  <si>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</si>
  <si>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</si>
  <si>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</si>
  <si>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</si>
  <si>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</si>
  <si>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</si>
  <si>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</si>
  <si>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</si>
  <si>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</si>
  <si>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</si>
  <si>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</si>
  <si>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</si>
  <si>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</si>
  <si>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</si>
  <si>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</si>
  <si>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</si>
  <si>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</si>
  <si>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</si>
  <si>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</si>
  <si>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</si>
  <si>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</si>
  <si>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</si>
  <si>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</si>
  <si>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</si>
  <si>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</si>
  <si>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</si>
  <si>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</si>
  <si>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</si>
  <si>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</si>
  <si>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</si>
  <si>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</si>
  <si>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</si>
  <si>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</si>
  <si>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</si>
  <si>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</si>
  <si>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</si>
  <si>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</si>
  <si>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</si>
  <si>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</si>
  <si>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</si>
  <si>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</si>
  <si>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</si>
  <si>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</si>
  <si>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</si>
  <si>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</si>
  <si>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</si>
  <si>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</si>
  <si>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</si>
  <si>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</si>
  <si>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</si>
  <si>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</si>
  <si>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</si>
  <si>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</si>
  <si>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</si>
  <si>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</si>
  <si>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</si>
  <si>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</si>
  <si>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</si>
  <si>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</si>
  <si>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</si>
  <si>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</si>
  <si>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</si>
  <si>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</si>
  <si>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</si>
  <si>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</si>
  <si>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</si>
  <si>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</si>
  <si>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</si>
  <si>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</si>
  <si>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</si>
  <si>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</si>
  <si>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</si>
  <si>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</si>
  <si>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</si>
  <si>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</si>
  <si>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</si>
  <si>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</si>
  <si>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</si>
  <si>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</si>
  <si>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</si>
  <si>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</si>
  <si>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</si>
  <si>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</si>
  <si>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</si>
  <si>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</si>
  <si>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</si>
  <si>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</si>
  <si>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</si>
  <si>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</si>
  <si>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</si>
  <si>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</si>
  <si>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</si>
  <si>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</si>
  <si>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</si>
  <si>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</si>
  <si>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</si>
  <si>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</si>
  <si>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</si>
  <si>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</si>
  <si>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</si>
  <si>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</si>
  <si>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</si>
  <si>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</si>
  <si>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</si>
  <si>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</si>
  <si>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</si>
  <si>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</si>
  <si>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</si>
  <si>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</si>
  <si>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</si>
  <si>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</si>
  <si>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</si>
  <si>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</si>
  <si>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</si>
  <si>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</si>
  <si>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</si>
  <si>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</si>
  <si>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</si>
  <si>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</si>
  <si>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</si>
  <si>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</si>
  <si>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</si>
  <si>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</si>
  <si>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</si>
  <si>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</si>
  <si>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</si>
  <si>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</si>
  <si>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</si>
  <si>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</si>
  <si>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</si>
  <si>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</si>
  <si>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</si>
  <si>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</si>
  <si>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</si>
  <si>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</si>
  <si>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</si>
  <si>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</si>
  <si>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</si>
  <si>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</si>
  <si>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</si>
  <si>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</si>
  <si>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</si>
  <si>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</si>
  <si>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</si>
  <si>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</si>
  <si>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</si>
  <si>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</si>
  <si>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</si>
  <si>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</si>
  <si>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</si>
  <si>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</si>
  <si>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</si>
  <si>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</si>
  <si>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</si>
  <si>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</si>
  <si>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</si>
  <si>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</si>
  <si>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</si>
  <si>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</si>
  <si>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</si>
  <si>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</si>
  <si>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</si>
  <si>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</si>
  <si>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</si>
  <si>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</si>
  <si>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</si>
  <si>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</si>
  <si>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</si>
  <si>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</si>
  <si>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</si>
  <si>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</si>
  <si>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</si>
  <si>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</si>
  <si>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</si>
  <si>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</si>
  <si>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</si>
  <si>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</si>
  <si>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</si>
  <si>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</si>
  <si>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</si>
  <si>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</si>
  <si>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</si>
  <si>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</si>
  <si>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</si>
  <si>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</si>
  <si>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</si>
  <si>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</si>
  <si>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</si>
  <si>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</si>
  <si>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</si>
  <si>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</si>
  <si>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</si>
  <si>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</si>
  <si>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</si>
  <si>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</si>
  <si>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</si>
  <si>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</si>
  <si>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</si>
  <si>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</si>
  <si>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</si>
  <si>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</si>
  <si>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</si>
  <si>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</si>
  <si>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</si>
  <si>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</si>
  <si>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</si>
  <si>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</si>
  <si>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</si>
  <si>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</si>
  <si>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</si>
  <si>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</si>
  <si>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</si>
  <si>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</si>
  <si>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</si>
  <si>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</si>
  <si>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</si>
  <si>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</si>
  <si>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</si>
  <si>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</si>
  <si>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</si>
  <si>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</si>
  <si>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</si>
  <si>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</si>
  <si>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</si>
  <si>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</si>
  <si>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</si>
  <si>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</si>
  <si>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</si>
  <si>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</si>
  <si>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</si>
  <si>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</si>
  <si>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</si>
  <si>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</si>
  <si>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</si>
  <si>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</si>
  <si>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</si>
  <si>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</si>
  <si>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</si>
  <si>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</si>
  <si>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</si>
  <si>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</si>
  <si>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</si>
  <si>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</si>
  <si>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</si>
  <si>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</si>
  <si>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</si>
  <si>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</si>
  <si>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</si>
  <si>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</si>
  <si>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</si>
  <si>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</si>
  <si>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</si>
  <si>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</si>
  <si>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</si>
  <si>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</si>
  <si>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</si>
  <si>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</si>
  <si>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</si>
  <si>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</si>
  <si>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</si>
  <si>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</si>
  <si>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</si>
  <si>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</si>
  <si>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</si>
  <si>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</si>
  <si>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</si>
  <si>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</si>
  <si>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</si>
  <si>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</si>
  <si>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</si>
  <si>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</si>
  <si>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</si>
  <si>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</si>
  <si>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</si>
  <si>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</si>
  <si>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</si>
  <si>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</si>
  <si>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</si>
  <si>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</si>
  <si>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</si>
  <si>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</si>
  <si>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</si>
  <si>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</si>
  <si>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</si>
  <si>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</si>
  <si>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</si>
  <si>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</si>
  <si>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</si>
  <si>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</si>
  <si>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</si>
  <si>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</si>
  <si>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</si>
  <si>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</si>
  <si>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</si>
  <si>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</si>
  <si>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</si>
  <si>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</si>
  <si>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</si>
  <si>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</si>
  <si>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</si>
  <si>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</si>
  <si>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</si>
  <si>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</si>
  <si>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</si>
  <si>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</si>
  <si>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</si>
  <si>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</si>
  <si>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</si>
  <si>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</si>
  <si>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</si>
  <si>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</si>
  <si>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</si>
  <si>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</si>
  <si>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</si>
  <si>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</si>
  <si>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</si>
  <si>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</si>
  <si>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</si>
  <si>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</si>
  <si>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</si>
  <si>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</si>
  <si>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</si>
  <si>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</si>
  <si>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</si>
  <si>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</si>
  <si>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</si>
  <si>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</si>
  <si>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</si>
  <si>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</si>
  <si>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</si>
  <si>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</si>
  <si>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</si>
  <si>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</si>
  <si>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</si>
  <si>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</si>
  <si>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</si>
  <si>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</si>
  <si>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</si>
  <si>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</si>
  <si>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</si>
  <si>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</si>
  <si>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</si>
  <si>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</si>
  <si>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</si>
  <si>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</si>
  <si>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</si>
  <si>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</si>
  <si>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</si>
  <si>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</si>
  <si>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</si>
  <si>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</si>
  <si>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</si>
  <si>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</si>
  <si>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</si>
  <si>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</si>
  <si>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</si>
  <si>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</si>
  <si>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</si>
  <si>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</si>
  <si>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</si>
  <si>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</si>
  <si>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</si>
  <si>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</si>
  <si>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</si>
  <si>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</si>
  <si>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</si>
  <si>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</si>
  <si>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</si>
  <si>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</si>
  <si>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</si>
  <si>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</si>
  <si>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</si>
  <si>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</si>
  <si>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</si>
  <si>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</si>
  <si>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</si>
  <si>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</si>
  <si>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</si>
  <si>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</si>
  <si>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</si>
  <si>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</si>
  <si>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</si>
  <si>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</si>
  <si>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</si>
  <si>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</si>
  <si>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</si>
  <si>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</si>
  <si>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</si>
  <si>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</si>
  <si>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</si>
  <si>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</si>
  <si>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</si>
  <si>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</si>
  <si>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</si>
  <si>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</si>
  <si>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</si>
  <si>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</si>
  <si>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</si>
  <si>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</si>
  <si>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</si>
  <si>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</si>
  <si>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</si>
  <si>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</si>
  <si>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</si>
  <si>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</si>
  <si>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</si>
  <si>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</si>
  <si>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</si>
  <si>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</si>
  <si>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</si>
  <si>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</si>
  <si>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</si>
  <si>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</si>
  <si>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</si>
  <si>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</si>
  <si>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</si>
  <si>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</si>
  <si>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</si>
  <si>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</si>
  <si>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</si>
  <si>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</si>
  <si>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</si>
  <si>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</si>
  <si>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</si>
  <si>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</si>
  <si>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</si>
  <si>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</si>
  <si>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</si>
  <si>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</si>
  <si>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</si>
  <si>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</si>
  <si>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</si>
  <si>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</si>
  <si>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</si>
  <si>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</si>
  <si>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</si>
  <si>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</si>
  <si>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</si>
  <si>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</si>
  <si>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</si>
  <si>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</si>
  <si>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</si>
  <si>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</si>
  <si>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</si>
  <si>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</si>
  <si>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</si>
  <si>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</si>
  <si>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</si>
  <si>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</si>
  <si>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</si>
  <si>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</si>
  <si>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</si>
  <si>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</si>
  <si>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</si>
  <si>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</si>
  <si>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</si>
  <si>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</si>
  <si>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</si>
  <si>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</si>
  <si>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</si>
  <si>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</si>
  <si>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</si>
  <si>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</si>
  <si>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</si>
  <si>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</si>
  <si>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</si>
  <si>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</si>
  <si>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</si>
  <si>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</si>
  <si>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</si>
  <si>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</si>
  <si>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</si>
  <si>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</si>
  <si>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</si>
  <si>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</si>
  <si>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</si>
  <si>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</si>
  <si>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</si>
  <si>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</si>
  <si>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</si>
  <si>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</si>
  <si>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</si>
  <si>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</si>
  <si>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</si>
  <si>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</si>
  <si>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</si>
  <si>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</si>
  <si>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</si>
  <si>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</si>
  <si>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</si>
  <si>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</si>
  <si>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</si>
  <si>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</si>
  <si>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</si>
  <si>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</si>
  <si>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</si>
  <si>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</si>
  <si>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</si>
  <si>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</si>
  <si>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</si>
  <si>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</si>
  <si>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</si>
  <si>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</si>
  <si>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</si>
  <si>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</si>
  <si>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</si>
  <si>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</si>
  <si>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</si>
  <si>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</si>
  <si>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</si>
  <si>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</si>
  <si>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</si>
  <si>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</si>
  <si>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</si>
  <si>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</si>
  <si>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</si>
  <si>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</si>
  <si>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</si>
  <si>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</si>
  <si>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</si>
  <si>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</si>
  <si>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</si>
  <si>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</si>
  <si>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</si>
  <si>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</si>
  <si>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</si>
  <si>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</si>
  <si>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</si>
  <si>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</si>
  <si>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</si>
  <si>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</si>
  <si>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</si>
  <si>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</si>
  <si>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</si>
  <si>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</si>
  <si>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</si>
  <si>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</si>
  <si>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</si>
  <si>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</si>
  <si>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</si>
  <si>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</si>
  <si>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</si>
  <si>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</si>
  <si>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</si>
  <si>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</si>
  <si>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</si>
  <si>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</si>
  <si>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</si>
  <si>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</si>
  <si>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</si>
  <si>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</si>
  <si>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</si>
  <si>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</si>
  <si>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</si>
  <si>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</si>
  <si>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</si>
  <si>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</si>
  <si>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</si>
  <si>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</si>
  <si>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</si>
  <si>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</si>
  <si>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</si>
  <si>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</si>
  <si>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</si>
  <si>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</si>
  <si>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</si>
  <si>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</si>
  <si>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</si>
  <si>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</si>
  <si>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</si>
  <si>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</si>
  <si>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</si>
  <si>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</si>
  <si>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</si>
  <si>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</si>
  <si>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</si>
  <si>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</si>
  <si>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</si>
  <si>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</si>
  <si>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</si>
  <si>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</si>
  <si>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</si>
  <si>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</si>
  <si>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</si>
  <si>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</si>
  <si>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</si>
  <si>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</si>
  <si>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</si>
  <si>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</si>
  <si>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</si>
  <si>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</si>
  <si>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</si>
  <si>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</si>
  <si>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</si>
  <si>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</si>
  <si>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</si>
  <si>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</si>
  <si>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</si>
  <si>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</si>
  <si>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</si>
  <si>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</si>
  <si>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</si>
  <si>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</si>
  <si>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</si>
  <si>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</si>
  <si>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</si>
  <si>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</si>
  <si>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</si>
  <si>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</si>
  <si>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</si>
  <si>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</si>
  <si>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</si>
  <si>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</si>
  <si>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</si>
  <si>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</si>
  <si>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</si>
  <si>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</si>
  <si>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</si>
  <si>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</si>
  <si>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</si>
  <si>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</si>
  <si>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</si>
  <si>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</si>
  <si>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</si>
  <si>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</si>
  <si>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</si>
  <si>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</si>
  <si>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</si>
  <si>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</si>
  <si>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</si>
  <si>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</si>
  <si>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</si>
  <si>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</si>
  <si>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</si>
  <si>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</si>
  <si>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</si>
  <si>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</si>
  <si>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</si>
  <si>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</si>
  <si>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</si>
  <si>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</si>
  <si>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</si>
  <si>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</si>
  <si>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</si>
  <si>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</si>
  <si>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</si>
  <si>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</si>
  <si>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</si>
  <si>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</si>
  <si>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</si>
  <si>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</si>
  <si>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</si>
  <si>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</si>
  <si>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</si>
  <si>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</si>
  <si>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</si>
  <si>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</si>
  <si>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</si>
  <si>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</si>
  <si>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</si>
  <si>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</si>
  <si>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</si>
  <si>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</si>
  <si>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</si>
  <si>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</si>
  <si>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</si>
  <si>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</si>
  <si>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</si>
  <si>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</si>
  <si>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</si>
  <si>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</si>
  <si>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</si>
  <si>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</si>
  <si>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</si>
  <si>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</si>
  <si>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</si>
  <si>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</si>
  <si>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</si>
  <si>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</si>
  <si>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</si>
  <si>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</si>
  <si>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</si>
  <si>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</si>
  <si>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</si>
  <si>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</si>
  <si>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</si>
  <si>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</si>
  <si>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</si>
  <si>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</si>
  <si>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</si>
  <si>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</si>
  <si>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</si>
  <si>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</si>
  <si>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</si>
  <si>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</si>
  <si>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</si>
  <si>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</si>
  <si>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</si>
  <si>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</si>
  <si>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</si>
  <si>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</si>
  <si>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</si>
  <si>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</si>
  <si>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</si>
  <si>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</si>
  <si>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</si>
  <si>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</si>
  <si>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</si>
  <si>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</si>
  <si>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</si>
  <si>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</si>
  <si>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</si>
  <si>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</si>
  <si>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</si>
  <si>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</si>
  <si>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</si>
  <si>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</si>
  <si>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</si>
  <si>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</si>
  <si>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</si>
  <si>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</si>
  <si>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</si>
  <si>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</si>
  <si>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</si>
  <si>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</si>
  <si>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</si>
  <si>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</si>
  <si>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</si>
  <si>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</si>
  <si>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</si>
  <si>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</si>
  <si>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</si>
  <si>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</si>
  <si>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</si>
  <si>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</si>
  <si>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</si>
  <si>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</si>
  <si>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</si>
  <si>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</si>
  <si>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</si>
  <si>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</si>
  <si>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</si>
  <si>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</si>
  <si>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</si>
  <si>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</si>
  <si>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</si>
  <si>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</si>
  <si>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</si>
  <si>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</si>
  <si>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</si>
  <si>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</si>
  <si>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</si>
  <si>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</si>
  <si>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</si>
  <si>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</si>
  <si>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</si>
  <si>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</si>
  <si>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</si>
  <si>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</si>
  <si>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</si>
  <si>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</si>
  <si>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</si>
  <si>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</si>
  <si>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</si>
  <si>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</si>
  <si>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</si>
  <si>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</si>
  <si>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</si>
  <si>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</si>
  <si>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</si>
  <si>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</si>
  <si>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</si>
  <si>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</si>
  <si>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</si>
  <si>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</si>
  <si>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</si>
  <si>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</si>
  <si>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</si>
  <si>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</si>
  <si>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</si>
  <si>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</si>
  <si>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</si>
  <si>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</si>
  <si>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</si>
  <si>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</si>
  <si>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</si>
  <si>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</si>
  <si>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</si>
  <si>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</si>
  <si>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</si>
  <si>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</si>
  <si>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</si>
  <si>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</si>
  <si>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</si>
  <si>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</si>
  <si>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</si>
  <si>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</si>
  <si>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</si>
  <si>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</si>
  <si>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</si>
  <si>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</si>
  <si>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</si>
  <si>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</si>
  <si>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</si>
  <si>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</si>
  <si>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</si>
  <si>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</si>
  <si>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</si>
  <si>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</si>
  <si>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</si>
  <si>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</si>
  <si>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</si>
  <si>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</si>
  <si>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</si>
  <si>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</si>
  <si>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</si>
  <si>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</si>
  <si>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</si>
  <si>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</si>
  <si>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</si>
  <si>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</si>
  <si>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</si>
  <si>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</si>
  <si>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</si>
  <si>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</si>
  <si>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</si>
  <si>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</si>
  <si>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</si>
  <si>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</si>
  <si>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</si>
  <si>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</si>
  <si>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</si>
  <si>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</si>
  <si>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</si>
  <si>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</si>
  <si>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</si>
  <si>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</si>
  <si>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</si>
  <si>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</si>
  <si>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</si>
  <si>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</si>
  <si>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</si>
  <si>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</si>
  <si>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</si>
  <si>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</si>
  <si>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</si>
  <si>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</si>
  <si>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</si>
  <si>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</si>
  <si>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</si>
  <si>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</si>
  <si>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</si>
  <si>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</si>
  <si>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</si>
  <si>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</si>
  <si>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</si>
  <si>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</si>
  <si>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</si>
  <si>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</si>
  <si>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</si>
  <si>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</si>
  <si>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</si>
  <si>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</si>
  <si>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</si>
  <si>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</si>
  <si>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</si>
  <si>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</si>
  <si>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</si>
  <si>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</si>
  <si>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</si>
  <si>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</si>
  <si>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</si>
  <si>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</si>
  <si>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</si>
  <si>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</si>
  <si>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</si>
  <si>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</si>
  <si>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</si>
  <si>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</si>
  <si>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</si>
  <si>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</si>
  <si>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</si>
  <si>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</si>
  <si>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</si>
  <si>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</si>
  <si>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</si>
  <si>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</si>
  <si>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</si>
  <si>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</si>
  <si>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</si>
  <si>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</si>
  <si>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</si>
  <si>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</si>
  <si>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</si>
  <si>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</si>
  <si>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</si>
  <si>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</si>
  <si>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</si>
  <si>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</si>
  <si>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</si>
  <si>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</si>
  <si>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</si>
  <si>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</si>
  <si>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</si>
  <si>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</si>
  <si>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</si>
  <si>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</si>
  <si>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</si>
  <si>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</si>
  <si>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</si>
  <si>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</si>
  <si>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</si>
  <si>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</si>
  <si>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</si>
  <si>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</si>
  <si>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</si>
  <si>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</si>
  <si>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</si>
  <si>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</si>
  <si>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</si>
  <si>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</si>
  <si>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</si>
  <si>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</si>
  <si>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</si>
  <si>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</si>
  <si>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</si>
  <si>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</si>
  <si>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</si>
  <si>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</si>
  <si>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</si>
  <si>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</si>
  <si>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</si>
  <si>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</si>
  <si>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</si>
  <si>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</si>
  <si>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</si>
  <si>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</si>
  <si>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</si>
  <si>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</si>
  <si>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</si>
  <si>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</si>
  <si>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</si>
  <si>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</si>
  <si>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</si>
  <si>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</si>
  <si>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</si>
  <si>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</si>
  <si>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</si>
  <si>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</si>
  <si>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</si>
  <si>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</si>
  <si>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</si>
  <si>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</si>
  <si>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</si>
  <si>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</si>
  <si>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</si>
  <si>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</si>
  <si>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</si>
  <si>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</si>
  <si>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</si>
  <si>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</si>
  <si>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</si>
  <si>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</si>
  <si>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</si>
  <si>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</si>
  <si>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</si>
  <si>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</si>
  <si>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</si>
  <si>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</si>
  <si>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</si>
  <si>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</si>
  <si>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</si>
  <si>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</si>
  <si>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</si>
  <si>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</si>
  <si>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</si>
  <si>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</si>
  <si>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</si>
  <si>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</si>
  <si>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</si>
  <si>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</si>
  <si>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</si>
  <si>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</si>
  <si>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</si>
  <si>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</si>
  <si>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</si>
  <si>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</si>
  <si>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</si>
  <si>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</si>
  <si>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</si>
  <si>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</si>
  <si>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</si>
  <si>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</si>
  <si>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</si>
  <si>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</si>
  <si>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</si>
  <si>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</si>
  <si>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</si>
  <si>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</si>
  <si>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</si>
  <si>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</si>
  <si>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</si>
  <si>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</si>
  <si>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</si>
  <si>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</si>
  <si>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</si>
  <si>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</si>
  <si>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</si>
  <si>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</si>
  <si>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</si>
  <si>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</si>
  <si>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</si>
  <si>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</si>
  <si>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</si>
  <si>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</si>
  <si>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</si>
  <si>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</si>
  <si>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</si>
  <si>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</si>
  <si>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</si>
  <si>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</si>
  <si>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</si>
  <si>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</si>
  <si>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</si>
  <si>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</si>
  <si>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</si>
  <si>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</si>
  <si>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</si>
  <si>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</si>
  <si>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</si>
  <si>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</si>
  <si>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</si>
  <si>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</si>
  <si>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</si>
  <si>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</si>
  <si>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</si>
  <si>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</si>
  <si>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</si>
  <si>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</si>
  <si>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</si>
  <si>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</si>
  <si>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</si>
  <si>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</si>
  <si>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</si>
  <si>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</si>
  <si>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</si>
  <si>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</si>
  <si>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</si>
  <si>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</si>
  <si>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</si>
  <si>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</si>
  <si>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</si>
  <si>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</si>
  <si>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</si>
  <si>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</si>
  <si>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</si>
  <si>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</si>
  <si>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</si>
  <si>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</si>
  <si>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</si>
  <si>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</si>
  <si>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</si>
  <si>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</si>
  <si>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</si>
  <si>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</si>
  <si>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</si>
  <si>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</si>
  <si>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</si>
  <si>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</si>
  <si>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</si>
  <si>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</si>
  <si>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</si>
  <si>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</si>
  <si>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</si>
  <si>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</si>
  <si>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</si>
  <si>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</si>
  <si>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</si>
  <si>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</si>
  <si>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</si>
  <si>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</si>
  <si>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</si>
  <si>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</si>
  <si>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</si>
  <si>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</si>
  <si>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</si>
  <si>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</si>
  <si>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</si>
  <si>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</si>
  <si>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</si>
  <si>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</si>
  <si>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</si>
  <si>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</si>
  <si>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</si>
  <si>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</si>
  <si>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</si>
  <si>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</si>
  <si>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</si>
  <si>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</si>
  <si>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</si>
  <si>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</si>
  <si>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</si>
  <si>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</si>
  <si>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</si>
  <si>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</si>
  <si>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</si>
  <si>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</si>
  <si>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</si>
  <si>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</si>
  <si>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</si>
  <si>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</si>
  <si>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</si>
  <si>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</si>
  <si>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</si>
  <si>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</si>
  <si>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</si>
  <si>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</si>
  <si>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</si>
  <si>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</si>
  <si>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</si>
  <si>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</si>
  <si>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</si>
  <si>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</si>
  <si>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</si>
  <si>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</si>
  <si>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</si>
  <si>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</si>
  <si>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</si>
  <si>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</si>
  <si>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</si>
  <si>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</si>
  <si>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</si>
  <si>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</si>
  <si>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</si>
  <si>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</si>
  <si>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</si>
  <si>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</si>
  <si>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</si>
  <si>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</si>
  <si>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</si>
  <si>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</si>
  <si>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</si>
  <si>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</si>
  <si>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</si>
  <si>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</si>
  <si>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</si>
  <si>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</si>
  <si>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</si>
  <si>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</si>
  <si>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</si>
  <si>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</si>
  <si>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</si>
  <si>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</si>
  <si>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</si>
  <si>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</si>
  <si>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</si>
  <si>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</si>
  <si>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</si>
  <si>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</si>
  <si>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</si>
  <si>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</si>
  <si>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</si>
  <si>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</si>
  <si>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</si>
  <si>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</si>
  <si>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</si>
  <si>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</si>
  <si>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</si>
  <si>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</si>
  <si>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</si>
  <si>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</si>
  <si>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</si>
  <si>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</si>
  <si>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</si>
  <si>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</si>
  <si>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</si>
  <si>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</si>
  <si>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</si>
  <si>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</si>
  <si>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</si>
  <si>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</si>
  <si>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</si>
  <si>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</si>
  <si>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</si>
  <si>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</si>
  <si>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</si>
  <si>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</si>
  <si>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</si>
  <si>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</si>
  <si>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</si>
  <si>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</si>
  <si>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</si>
  <si>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</si>
  <si>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</si>
  <si>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</si>
  <si>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</si>
  <si>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</si>
  <si>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</si>
  <si>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</si>
  <si>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</si>
  <si>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</si>
  <si>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</si>
  <si>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</si>
  <si>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</si>
  <si>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</si>
  <si>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</si>
  <si>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</si>
  <si>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</si>
  <si>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</si>
  <si>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</si>
  <si>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</si>
  <si>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</si>
  <si>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</si>
  <si>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</si>
  <si>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</si>
  <si>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</si>
  <si>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</si>
  <si>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</si>
  <si>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</si>
  <si>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</si>
  <si>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</si>
  <si>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</si>
  <si>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</si>
  <si>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</si>
  <si>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</si>
  <si>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</si>
  <si>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</si>
  <si>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</si>
  <si>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</si>
  <si>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</si>
  <si>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</si>
  <si>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</si>
  <si>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</si>
  <si>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</si>
  <si>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</si>
  <si>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</si>
  <si>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</si>
  <si>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</si>
  <si>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</si>
  <si>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</si>
  <si>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</si>
  <si>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</si>
  <si>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</si>
  <si>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</si>
  <si>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</si>
  <si>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</si>
  <si>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</si>
  <si>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</si>
  <si>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</si>
  <si>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</si>
  <si>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</si>
  <si>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</si>
  <si>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</si>
  <si>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</si>
  <si>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</si>
  <si>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</si>
  <si>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</si>
  <si>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</si>
  <si>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</si>
  <si>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</si>
  <si>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</si>
  <si>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</si>
  <si>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</si>
  <si>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</si>
  <si>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</si>
  <si>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</si>
  <si>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</si>
  <si>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</si>
  <si>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</si>
  <si>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</si>
  <si>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</si>
  <si>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</si>
  <si>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</si>
  <si>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</si>
  <si>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</si>
  <si>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</si>
  <si>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</si>
  <si>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</si>
  <si>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</si>
  <si>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</si>
  <si>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</si>
  <si>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</si>
  <si>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</si>
  <si>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</si>
  <si>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</si>
  <si>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</si>
  <si>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</si>
  <si>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</si>
  <si>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</si>
  <si>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</si>
  <si>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</si>
  <si>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</si>
  <si>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</si>
  <si>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</si>
  <si>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</si>
  <si>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</si>
  <si>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</si>
  <si>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</si>
  <si>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</si>
  <si>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</si>
  <si>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</si>
  <si>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</si>
  <si>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</si>
  <si>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</si>
  <si>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</si>
  <si>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</si>
  <si>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</si>
  <si>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</si>
  <si>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</si>
  <si>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</si>
  <si>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</si>
  <si>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</si>
  <si>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</si>
  <si>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</si>
  <si>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</si>
  <si>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</si>
  <si>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</si>
  <si>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</si>
  <si>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</si>
  <si>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</si>
  <si>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</si>
  <si>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</si>
  <si>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</si>
  <si>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</si>
  <si>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</si>
  <si>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</si>
  <si>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</si>
  <si>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</si>
  <si>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</si>
  <si>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</si>
  <si>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</si>
  <si>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</si>
  <si>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</si>
  <si>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</si>
  <si>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</si>
  <si>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</si>
  <si>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</si>
  <si>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</si>
  <si>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</si>
  <si>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</si>
  <si>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</si>
  <si>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</si>
  <si>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</si>
  <si>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</si>
  <si>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</si>
  <si>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</si>
  <si>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</si>
  <si>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</si>
  <si>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</si>
  <si>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</si>
  <si>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</si>
  <si>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</si>
  <si>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</si>
  <si>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</si>
  <si>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</si>
  <si>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</si>
  <si>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</si>
  <si>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</si>
  <si>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</si>
  <si>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</si>
  <si>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</si>
  <si>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</si>
  <si>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</si>
  <si>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</si>
  <si>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</si>
  <si>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</si>
  <si>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</si>
  <si>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</si>
  <si>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</si>
  <si>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</si>
  <si>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</si>
  <si>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</si>
  <si>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</si>
  <si>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</si>
  <si>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</si>
  <si>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</si>
  <si>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</si>
  <si>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</si>
  <si>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</si>
  <si>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</si>
  <si>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</si>
  <si>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</si>
  <si>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</si>
  <si>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</si>
  <si>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</si>
  <si>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</si>
  <si>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</si>
  <si>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</si>
  <si>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</si>
  <si>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</si>
  <si>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</si>
  <si>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</si>
  <si>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</si>
  <si>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</si>
  <si>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</si>
  <si>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</si>
  <si>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</si>
  <si>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</si>
  <si>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</si>
  <si>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</si>
  <si>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</si>
  <si>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</si>
  <si>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</si>
  <si>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</si>
  <si>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</si>
  <si>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</si>
  <si>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</si>
  <si>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</si>
  <si>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</si>
  <si>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</si>
  <si>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</si>
  <si>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</si>
  <si>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</si>
  <si>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</si>
  <si>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</si>
  <si>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</si>
  <si>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</si>
  <si>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</si>
  <si>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</si>
  <si>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</si>
  <si>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</si>
  <si>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</si>
  <si>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</si>
  <si>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</si>
  <si>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</si>
  <si>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</si>
  <si>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</si>
  <si>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</si>
  <si>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</si>
  <si>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</si>
  <si>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</si>
  <si>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</si>
  <si>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</si>
  <si>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</si>
  <si>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</si>
  <si>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</si>
  <si>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</si>
  <si>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</si>
  <si>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</si>
  <si>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</si>
  <si>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</si>
  <si>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</si>
  <si>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</si>
  <si>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</si>
  <si>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</si>
  <si>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</si>
  <si>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</si>
  <si>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</si>
  <si>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</si>
  <si>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</si>
  <si>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</si>
  <si>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</si>
  <si>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</si>
  <si>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</si>
  <si>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</si>
  <si>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</si>
  <si>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</si>
  <si>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</si>
  <si>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</si>
  <si>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</si>
  <si>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</si>
  <si>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</si>
  <si>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</si>
  <si>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</si>
  <si>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</si>
  <si>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</si>
  <si>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</si>
  <si>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</si>
  <si>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</si>
  <si>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</si>
  <si>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</si>
  <si>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</si>
  <si>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</si>
  <si>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</si>
  <si>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</si>
  <si>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</si>
  <si>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</si>
  <si>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</si>
  <si>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</si>
  <si>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</si>
  <si>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</si>
  <si>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</si>
  <si>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</si>
  <si>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</si>
  <si>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</si>
  <si>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</si>
  <si>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</si>
  <si>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</si>
  <si>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</si>
  <si>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</si>
  <si>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</si>
  <si>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</si>
  <si>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</si>
  <si>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</si>
  <si>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</si>
  <si>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</si>
  <si>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</si>
  <si>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</si>
  <si>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</si>
  <si>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</si>
  <si>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</si>
  <si>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</si>
  <si>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</si>
  <si>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</si>
  <si>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</si>
  <si>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</si>
  <si>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</si>
  <si>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</si>
  <si>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</si>
  <si>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</si>
  <si>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</si>
  <si>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</si>
  <si>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</si>
  <si>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</si>
  <si>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</si>
  <si>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</si>
  <si>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</si>
  <si>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</si>
  <si>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</si>
  <si>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</si>
  <si>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</si>
  <si>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</si>
  <si>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</si>
  <si>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</si>
  <si>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</si>
  <si>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</si>
  <si>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</si>
  <si>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</si>
  <si>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</si>
  <si>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</si>
  <si>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</si>
  <si>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</si>
  <si>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</si>
  <si>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</si>
  <si>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</si>
  <si>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</si>
  <si>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</si>
  <si>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</si>
  <si>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</si>
  <si>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</si>
  <si>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</si>
  <si>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</si>
  <si>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</si>
  <si>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</si>
  <si>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</si>
  <si>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</si>
  <si>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</si>
  <si>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</si>
  <si>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</si>
  <si>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</si>
  <si>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</si>
  <si>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</si>
  <si>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</si>
  <si>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</si>
  <si>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</si>
  <si>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</si>
  <si>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</si>
  <si>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</si>
  <si>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</si>
  <si>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</si>
  <si>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</si>
  <si>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</si>
  <si>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</si>
  <si>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</si>
  <si>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</si>
  <si>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</si>
  <si>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</si>
  <si>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</si>
  <si>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</si>
  <si>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</si>
  <si>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</si>
  <si>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</si>
  <si>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</si>
  <si>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</si>
  <si>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</si>
  <si>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</si>
  <si>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</si>
  <si>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</si>
  <si>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</si>
  <si>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</si>
  <si>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</si>
  <si>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</si>
  <si>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</si>
  <si>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</si>
  <si>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</si>
  <si>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</si>
  <si>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</si>
  <si>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</si>
  <si>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</si>
  <si>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</si>
  <si>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</si>
  <si>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</si>
  <si>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</si>
  <si>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</si>
  <si>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</si>
  <si>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</si>
  <si>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</si>
  <si>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</si>
  <si>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</si>
  <si>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</si>
  <si>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</si>
  <si>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</si>
  <si>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</si>
  <si>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</si>
  <si>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</si>
  <si>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</si>
  <si>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</si>
  <si>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</si>
  <si>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</si>
  <si>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</si>
  <si>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</si>
  <si>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</si>
  <si>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</si>
  <si>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</si>
  <si>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</si>
  <si>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</si>
  <si>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</si>
  <si>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</si>
  <si>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</si>
  <si>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</si>
  <si>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</si>
  <si>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</si>
  <si>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</si>
  <si>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</si>
  <si>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</si>
  <si>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</si>
  <si>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</si>
  <si>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</si>
  <si>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</si>
  <si>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</si>
  <si>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</si>
  <si>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</si>
  <si>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</si>
  <si>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</si>
  <si>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</si>
  <si>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</si>
  <si>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</si>
  <si>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</si>
  <si>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</si>
  <si>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</si>
  <si>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</si>
  <si>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</si>
  <si>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</si>
  <si>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</si>
  <si>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</si>
  <si>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</si>
  <si>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</si>
  <si>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</si>
  <si>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</si>
  <si>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</si>
  <si>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</si>
  <si>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</si>
  <si>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</si>
  <si>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</si>
  <si>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</si>
  <si>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</si>
  <si>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</si>
  <si>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</si>
  <si>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</si>
  <si>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</si>
  <si>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</si>
  <si>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</si>
  <si>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</si>
  <si>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</si>
  <si>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</si>
  <si>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</si>
  <si>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</si>
  <si>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</si>
  <si>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</si>
  <si>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</si>
  <si>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</si>
  <si>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</si>
  <si>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</si>
  <si>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</si>
  <si>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</si>
  <si>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</si>
  <si>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</si>
  <si>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</si>
  <si>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</si>
  <si>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</si>
  <si>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</si>
  <si>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</si>
  <si>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</si>
  <si>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</si>
  <si>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</si>
  <si>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</si>
  <si>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</si>
  <si>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</si>
  <si>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</si>
  <si>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</si>
  <si>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</si>
  <si>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</si>
  <si>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</si>
  <si>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</si>
  <si>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</si>
  <si>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</si>
  <si>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</si>
  <si>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</si>
  <si>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</si>
  <si>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</si>
  <si>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</si>
  <si>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</si>
  <si>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</si>
  <si>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</si>
  <si>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</si>
  <si>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</si>
  <si>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</si>
  <si>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</si>
  <si>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</si>
  <si>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</si>
  <si>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</si>
  <si>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</si>
  <si>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</si>
  <si>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</si>
  <si>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</si>
  <si>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</si>
  <si>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</si>
  <si>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</si>
  <si>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</si>
  <si>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</si>
  <si>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</si>
  <si>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</si>
  <si>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</si>
  <si>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</si>
  <si>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</si>
  <si>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</si>
  <si>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</si>
  <si>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</si>
  <si>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</si>
  <si>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</si>
  <si>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</si>
  <si>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</si>
  <si>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</si>
  <si>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</si>
  <si>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</si>
  <si>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</si>
  <si>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</si>
  <si>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</si>
  <si>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</si>
  <si>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</si>
  <si>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</si>
  <si>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</si>
  <si>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</si>
  <si>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</si>
  <si>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</si>
  <si>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</si>
  <si>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</si>
  <si>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</si>
  <si>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</si>
  <si>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</si>
  <si>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</si>
  <si>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</si>
  <si>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</si>
  <si>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</si>
  <si>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</si>
  <si>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</si>
  <si>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</si>
  <si>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</si>
  <si>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</si>
  <si>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</si>
  <si>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</si>
  <si>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</si>
  <si>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</si>
  <si>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</si>
  <si>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</si>
  <si>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</si>
  <si>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</si>
  <si>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</si>
  <si>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</si>
  <si>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</si>
  <si>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</si>
  <si>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</si>
  <si>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</si>
  <si>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</si>
  <si>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</si>
  <si>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</si>
  <si>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</si>
  <si>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</si>
  <si>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</si>
  <si>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</si>
  <si>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</si>
  <si>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</si>
  <si>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</si>
  <si>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</si>
  <si>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</si>
  <si>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</si>
  <si>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</si>
  <si>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</si>
  <si>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</si>
  <si>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</si>
  <si>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</si>
  <si>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</si>
  <si>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</si>
  <si>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</si>
  <si>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</si>
  <si>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</si>
  <si>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</si>
  <si>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</si>
  <si>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</si>
  <si>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</si>
  <si>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</si>
  <si>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</si>
  <si>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</si>
  <si>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</si>
  <si>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</si>
  <si>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</si>
  <si>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</si>
  <si>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</si>
  <si>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</si>
  <si>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</si>
  <si>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</si>
  <si>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</si>
  <si>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</si>
  <si>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</si>
  <si>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</si>
  <si>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</si>
  <si>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</si>
  <si>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</si>
  <si>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</si>
  <si>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</si>
  <si>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</si>
  <si>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</si>
  <si>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</si>
  <si>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</si>
  <si>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</si>
  <si>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</si>
  <si>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</si>
  <si>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</si>
  <si>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</si>
  <si>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</si>
  <si>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</si>
  <si>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</si>
  <si>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</si>
  <si>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</si>
  <si>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</si>
  <si>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</si>
  <si>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</si>
  <si>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</si>
  <si>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</si>
  <si>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</si>
  <si>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</si>
  <si>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</si>
  <si>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</si>
  <si>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</si>
  <si>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</si>
  <si>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</si>
  <si>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</si>
  <si>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</si>
  <si>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</si>
  <si>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</si>
  <si>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</si>
  <si>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</si>
  <si>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</si>
  <si>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</si>
  <si>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</si>
  <si>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</si>
  <si>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</si>
  <si>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</si>
  <si>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</si>
  <si>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</si>
  <si>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</si>
  <si>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</si>
  <si>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</si>
  <si>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</si>
  <si>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</si>
  <si>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</si>
  <si>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</si>
  <si>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</si>
  <si>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</si>
  <si>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</si>
  <si>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</si>
  <si>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</si>
  <si>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</si>
  <si>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</si>
  <si>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</si>
  <si>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</si>
  <si>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</si>
  <si>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</si>
  <si>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</si>
  <si>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</si>
  <si>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</si>
  <si>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</si>
  <si>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</si>
  <si>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</si>
  <si>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</si>
  <si>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</si>
  <si>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</si>
  <si>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</si>
  <si>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</si>
  <si>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</si>
  <si>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</si>
  <si>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</si>
  <si>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</si>
  <si>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</si>
  <si>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</si>
  <si>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</si>
  <si>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</si>
  <si>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</si>
  <si>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</si>
  <si>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</si>
  <si>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</si>
  <si>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</si>
  <si>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</si>
  <si>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</si>
  <si>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</si>
  <si>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</si>
  <si>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</si>
  <si>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</si>
  <si>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</si>
  <si>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</si>
  <si>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</si>
  <si>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</si>
  <si>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</si>
  <si>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</si>
  <si>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</si>
  <si>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</si>
  <si>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</si>
  <si>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</si>
  <si>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</si>
  <si>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</si>
  <si>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</si>
  <si>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</si>
  <si>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</si>
  <si>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</si>
  <si>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</si>
  <si>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</si>
  <si>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</si>
  <si>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</si>
  <si>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</si>
  <si>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</si>
  <si>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</si>
  <si>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</si>
  <si>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</si>
  <si>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</si>
  <si>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</si>
  <si>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</si>
  <si>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</si>
  <si>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</si>
  <si>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</si>
  <si>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</si>
  <si>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</si>
  <si>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</si>
  <si>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</si>
  <si>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</si>
  <si>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</si>
  <si>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</si>
  <si>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</si>
  <si>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</si>
  <si>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</si>
  <si>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</si>
  <si>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</si>
  <si>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</si>
  <si>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</si>
  <si>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</si>
  <si>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</si>
  <si>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</si>
  <si>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</si>
  <si>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</si>
  <si>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</si>
  <si>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</si>
  <si>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</si>
  <si>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</si>
  <si>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</si>
  <si>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</si>
  <si>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</si>
  <si>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</si>
  <si>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</si>
  <si>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</si>
  <si>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</si>
  <si>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</si>
  <si>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</si>
  <si>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</si>
  <si>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</si>
  <si>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</si>
  <si>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</si>
  <si>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</si>
  <si>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</si>
  <si>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</si>
  <si>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</si>
  <si>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</si>
  <si>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</si>
  <si>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</si>
  <si>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</si>
  <si>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</si>
  <si>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</si>
  <si>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</si>
  <si>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</si>
  <si>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</si>
  <si>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</si>
  <si>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</si>
  <si>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</si>
  <si>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</si>
  <si>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</si>
  <si>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</si>
  <si>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</si>
  <si>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</si>
  <si>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</si>
  <si>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</si>
  <si>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</si>
  <si>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</si>
  <si>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</si>
  <si>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</si>
  <si>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</si>
  <si>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</si>
  <si>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</si>
  <si>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</si>
  <si>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</si>
  <si>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</si>
  <si>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</si>
  <si>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</si>
  <si>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</si>
  <si>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</si>
  <si>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</si>
  <si>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</si>
  <si>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</si>
  <si>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</si>
  <si>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</si>
  <si>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</si>
  <si>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</si>
  <si>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</si>
  <si>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</si>
  <si>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</si>
  <si>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</si>
  <si>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</si>
  <si>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</si>
  <si>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</si>
  <si>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</si>
  <si>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</si>
  <si>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</si>
  <si>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</si>
  <si>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</si>
  <si>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</si>
  <si>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</si>
  <si>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</si>
  <si>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</si>
  <si>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</si>
  <si>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</si>
  <si>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</si>
  <si>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</si>
  <si>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</si>
  <si>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</si>
  <si>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</si>
  <si>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</si>
  <si>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</si>
  <si>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</si>
  <si>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</si>
  <si>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</si>
  <si>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</si>
  <si>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</si>
  <si>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</si>
  <si>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</si>
  <si>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</si>
  <si>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</si>
  <si>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</si>
  <si>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</si>
  <si>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</si>
  <si>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</si>
  <si>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</si>
  <si>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</si>
  <si>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</si>
  <si>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</si>
  <si>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</si>
  <si>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</si>
  <si>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</si>
  <si>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</si>
  <si>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</si>
  <si>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</si>
  <si>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</si>
  <si>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</si>
  <si>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</si>
  <si>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</si>
  <si>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</si>
  <si>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</si>
  <si>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</si>
  <si>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</si>
  <si>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</si>
  <si>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</si>
  <si>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</si>
  <si>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</si>
  <si>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</si>
  <si>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</si>
  <si>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</si>
  <si>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</si>
  <si>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</si>
  <si>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</si>
  <si>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</si>
  <si>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</si>
  <si>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</si>
  <si>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</si>
  <si>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</si>
  <si>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</si>
  <si>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</si>
  <si>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</si>
  <si>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</si>
  <si>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</si>
  <si>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</si>
  <si>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</si>
  <si>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</si>
  <si>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</si>
  <si>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</si>
  <si>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</si>
  <si>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</si>
  <si>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</si>
  <si>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</si>
  <si>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</si>
  <si>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</si>
  <si>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</si>
  <si>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</si>
  <si>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</si>
  <si>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</si>
  <si>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</si>
  <si>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</si>
  <si>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</si>
  <si>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</si>
  <si>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</si>
  <si>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</si>
  <si>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</si>
  <si>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</si>
  <si>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</si>
  <si>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</si>
  <si>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</si>
  <si>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</si>
  <si>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</si>
  <si>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</si>
  <si>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</si>
  <si>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</si>
  <si>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</si>
  <si>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</si>
  <si>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</si>
  <si>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</si>
  <si>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</si>
  <si>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</si>
  <si>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</si>
  <si>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</si>
  <si>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</si>
  <si>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</si>
  <si>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</si>
  <si>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</si>
  <si>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</si>
  <si>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</si>
  <si>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</si>
  <si>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</si>
  <si>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</si>
  <si>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</si>
  <si>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</si>
  <si>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</si>
  <si>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</si>
  <si>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</si>
  <si>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</si>
  <si>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</si>
  <si>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</si>
  <si>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</si>
  <si>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</si>
  <si>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</si>
  <si>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</si>
  <si>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</si>
  <si>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</si>
  <si>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</si>
  <si>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</si>
  <si>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</si>
  <si>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</si>
  <si>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</si>
  <si>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</si>
  <si>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</si>
  <si>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</si>
  <si>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</si>
  <si>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</si>
  <si>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</si>
  <si>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</si>
  <si>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</si>
  <si>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</si>
  <si>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</si>
  <si>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</si>
  <si>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</si>
  <si>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</si>
  <si>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</si>
  <si>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</si>
  <si>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</si>
  <si>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</si>
  <si>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</si>
  <si>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</si>
  <si>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</si>
  <si>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</si>
  <si>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</si>
  <si>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</si>
  <si>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</si>
  <si>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</si>
  <si>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</si>
  <si>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</si>
  <si>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</si>
  <si>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</si>
  <si>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</si>
  <si>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</si>
  <si>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</si>
  <si>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</si>
  <si>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</si>
  <si>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</si>
  <si>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</si>
  <si>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</si>
  <si>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</si>
  <si>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</si>
  <si>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</si>
  <si>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</si>
  <si>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</si>
  <si>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</si>
  <si>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</si>
  <si>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</si>
  <si>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</si>
  <si>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</si>
  <si>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</si>
  <si>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</si>
  <si>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</si>
  <si>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</si>
  <si>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</si>
  <si>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</si>
  <si>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</si>
  <si>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</si>
  <si>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</si>
  <si>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</si>
  <si>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</si>
  <si>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</si>
  <si>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</si>
  <si>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</si>
  <si>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</si>
  <si>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</si>
  <si>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</si>
  <si>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</si>
  <si>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</si>
  <si>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</si>
  <si>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</si>
  <si>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</si>
  <si>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</si>
  <si>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</si>
  <si>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</si>
  <si>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</si>
  <si>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</si>
  <si>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</si>
  <si>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</si>
  <si>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</si>
  <si>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</si>
  <si>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</si>
  <si>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</si>
  <si>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</si>
  <si>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</si>
  <si>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</si>
  <si>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</si>
  <si>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</si>
  <si>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</si>
  <si>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</si>
  <si>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</si>
  <si>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</si>
  <si>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</si>
  <si>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</si>
  <si>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</si>
  <si>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</si>
  <si>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</si>
  <si>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</si>
  <si>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</si>
  <si>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</si>
  <si>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</si>
  <si>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</si>
  <si>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</si>
  <si>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</si>
  <si>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</si>
  <si>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</si>
  <si>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</si>
  <si>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</si>
  <si>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</si>
  <si>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</si>
  <si>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</si>
  <si>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</si>
  <si>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</si>
  <si>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</si>
  <si>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</si>
  <si>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</si>
  <si>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</si>
  <si>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</si>
  <si>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</si>
  <si>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</si>
  <si>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</si>
  <si>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</si>
  <si>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</si>
  <si>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</si>
  <si>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</si>
  <si>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</si>
  <si>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</si>
  <si>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</si>
  <si>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</si>
  <si>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</si>
  <si>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</si>
  <si>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</si>
  <si>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</si>
  <si>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</si>
  <si>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</si>
  <si>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</si>
  <si>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</si>
  <si>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</si>
  <si>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</si>
  <si>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</si>
  <si>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</si>
  <si>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</si>
  <si>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</si>
  <si>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</si>
  <si>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</si>
  <si>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</si>
  <si>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</si>
  <si>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</si>
  <si>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</si>
  <si>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</si>
  <si>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</si>
  <si>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</si>
  <si>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</si>
  <si>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</si>
  <si>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</si>
  <si>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</si>
  <si>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</si>
  <si>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</si>
  <si>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</si>
  <si>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</si>
  <si>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</si>
  <si>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</si>
  <si>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</si>
  <si>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</si>
  <si>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</si>
  <si>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</si>
  <si>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</si>
  <si>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</si>
  <si>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</si>
  <si>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</si>
  <si>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</si>
  <si>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</si>
  <si>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</si>
  <si>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</si>
  <si>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</si>
  <si>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</si>
  <si>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</si>
  <si>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</si>
  <si>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</si>
  <si>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</si>
  <si>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</si>
  <si>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</si>
  <si>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</si>
  <si>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</si>
  <si>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</si>
  <si>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</si>
  <si>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</si>
  <si>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</si>
  <si>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</si>
  <si>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</si>
  <si>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</si>
  <si>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</si>
  <si>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</si>
  <si>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</si>
  <si>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</si>
  <si>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</si>
  <si>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</si>
  <si>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</si>
  <si>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</si>
  <si>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</si>
  <si>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</si>
  <si>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</si>
  <si>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</si>
  <si>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</si>
  <si>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</si>
  <si>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</si>
  <si>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</si>
  <si>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</si>
  <si>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</si>
  <si>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</si>
  <si>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</si>
  <si>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</si>
  <si>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</si>
  <si>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</si>
  <si>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</si>
  <si>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</si>
  <si>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</si>
  <si>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</si>
  <si>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</si>
  <si>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</si>
  <si>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</si>
  <si>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</si>
  <si>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</si>
  <si>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</si>
  <si>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</si>
  <si>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</si>
  <si>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</si>
  <si>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</si>
  <si>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</si>
  <si>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</si>
  <si>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</si>
  <si>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</si>
  <si>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</si>
  <si>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</si>
  <si>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</si>
  <si>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</si>
  <si>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</si>
  <si>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</si>
  <si>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</si>
  <si>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</si>
  <si>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</si>
  <si>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</si>
  <si>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</si>
  <si>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</si>
  <si>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</si>
  <si>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</si>
  <si>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</si>
  <si>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</si>
  <si>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</si>
  <si>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</si>
  <si>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</si>
  <si>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</si>
  <si>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</si>
  <si>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</si>
  <si>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</si>
  <si>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</si>
  <si>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</si>
  <si>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</si>
  <si>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</si>
  <si>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</si>
  <si>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</si>
  <si>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</si>
  <si>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</si>
  <si>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</si>
  <si>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</si>
  <si>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</si>
  <si>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</si>
  <si>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</si>
  <si>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</si>
  <si>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</si>
  <si>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</si>
  <si>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</si>
  <si>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</si>
  <si>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</si>
  <si>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</si>
  <si>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</si>
  <si>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</si>
  <si>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</si>
  <si>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</si>
  <si>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</si>
  <si>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</si>
  <si>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</si>
  <si>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</si>
  <si>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</si>
  <si>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</si>
  <si>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</si>
  <si>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</si>
  <si>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</si>
  <si>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</si>
  <si>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</si>
  <si>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</si>
  <si>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</si>
  <si>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</si>
  <si>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</si>
  <si>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</si>
  <si>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</si>
  <si>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</si>
  <si>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</si>
  <si>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</si>
  <si>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</si>
  <si>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</si>
  <si>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</si>
  <si>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</si>
  <si>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</si>
  <si>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</si>
  <si>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</si>
  <si>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</si>
  <si>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</si>
  <si>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</si>
  <si>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</si>
  <si>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</si>
  <si>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</si>
  <si>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</si>
  <si>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</si>
  <si>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</si>
  <si>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</si>
  <si>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</si>
  <si>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</si>
  <si>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</si>
  <si>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</si>
  <si>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</si>
  <si>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</si>
  <si>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</si>
  <si>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</si>
  <si>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</si>
  <si>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</si>
  <si>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</si>
  <si>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</si>
  <si>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</si>
  <si>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</si>
  <si>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</si>
  <si>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</si>
  <si>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</si>
  <si>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</si>
  <si>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</si>
  <si>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</si>
  <si>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</si>
  <si>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</si>
  <si>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</si>
  <si>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</si>
  <si>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</si>
  <si>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</si>
  <si>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</si>
  <si>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</si>
  <si>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</si>
  <si>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</si>
  <si>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</si>
  <si>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</si>
  <si>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</si>
  <si>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</si>
  <si>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</si>
  <si>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</si>
  <si>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</si>
  <si>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</si>
  <si>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</si>
  <si>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</si>
  <si>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</si>
  <si>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</si>
  <si>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</si>
  <si>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</si>
  <si>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</si>
  <si>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</si>
  <si>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</si>
  <si>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</si>
  <si>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</si>
  <si>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</si>
  <si>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</si>
  <si>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</si>
  <si>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</si>
  <si>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</si>
  <si>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</si>
  <si>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</si>
  <si>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</si>
  <si>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</si>
  <si>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</si>
  <si>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</si>
  <si>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</si>
  <si>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</si>
  <si>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</si>
  <si>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</si>
  <si>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</si>
  <si>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</si>
  <si>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</si>
  <si>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</si>
  <si>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</si>
  <si>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</si>
  <si>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</si>
  <si>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</si>
  <si>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</si>
  <si>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</si>
  <si>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</si>
  <si>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</si>
  <si>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</si>
  <si>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</si>
  <si>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</si>
  <si>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</si>
  <si>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</si>
  <si>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</si>
  <si>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</si>
  <si>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</si>
  <si>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</si>
  <si>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</si>
  <si>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</si>
  <si>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</si>
  <si>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</si>
  <si>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</si>
  <si>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</si>
  <si>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</si>
  <si>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</si>
  <si>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</si>
  <si>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</si>
  <si>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</si>
  <si>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</si>
  <si>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</si>
  <si>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</si>
  <si>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</si>
  <si>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</si>
  <si>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</si>
  <si>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</si>
  <si>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</si>
  <si>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</si>
  <si>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</si>
  <si>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</si>
  <si>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</si>
  <si>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</si>
  <si>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</si>
  <si>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</si>
  <si>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</si>
  <si>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</si>
  <si>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</si>
  <si>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</si>
  <si>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</si>
  <si>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</si>
  <si>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</si>
  <si>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</si>
  <si>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</si>
  <si>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</si>
  <si>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</si>
  <si>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</si>
  <si>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</si>
  <si>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</si>
  <si>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</si>
  <si>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</si>
  <si>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</si>
  <si>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</si>
  <si>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</si>
  <si>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</si>
  <si>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</si>
  <si>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</si>
  <si>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</si>
  <si>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</si>
  <si>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</si>
  <si>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</si>
  <si>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</si>
  <si>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</si>
  <si>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</si>
  <si>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</si>
  <si>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</si>
  <si>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</si>
  <si>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</si>
  <si>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</si>
  <si>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</si>
  <si>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</si>
  <si>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</si>
  <si>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</si>
  <si>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</si>
  <si>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</si>
  <si>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</si>
  <si>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</si>
  <si>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</si>
  <si>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</si>
  <si>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</si>
  <si>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</si>
  <si>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</si>
  <si>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</si>
  <si>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</si>
  <si>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</si>
  <si>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</si>
  <si>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</si>
  <si>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</si>
  <si>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</si>
  <si>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</si>
  <si>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</si>
  <si>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</si>
  <si>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</si>
  <si>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</si>
  <si>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</si>
  <si>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</si>
  <si>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</si>
  <si>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</si>
  <si>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</si>
  <si>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</si>
  <si>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</si>
  <si>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</si>
  <si>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</si>
  <si>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</si>
  <si>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</si>
  <si>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</si>
  <si>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</si>
  <si>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</si>
  <si>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</si>
  <si>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</si>
  <si>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</si>
  <si>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</si>
  <si>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</si>
  <si>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</si>
  <si>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</si>
  <si>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</si>
  <si>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</si>
  <si>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</si>
  <si>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</si>
  <si>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</si>
  <si>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</si>
  <si>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</si>
  <si>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</si>
  <si>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</si>
  <si>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</si>
  <si>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</si>
  <si>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</si>
  <si>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</si>
  <si>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</si>
  <si>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</si>
  <si>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</si>
  <si>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</si>
  <si>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</si>
  <si>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</si>
  <si>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</si>
  <si>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</si>
  <si>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</si>
  <si>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</si>
  <si>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</si>
  <si>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</si>
  <si>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</si>
  <si>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</si>
  <si>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</si>
  <si>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</si>
  <si>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</si>
  <si>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</si>
  <si>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</si>
  <si>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</si>
  <si>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</si>
  <si>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</si>
  <si>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</si>
  <si>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</si>
  <si>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</si>
  <si>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</si>
  <si>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</si>
  <si>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</si>
  <si>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</si>
  <si>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</si>
  <si>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</si>
  <si>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</si>
  <si>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</si>
  <si>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</si>
  <si>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</si>
  <si>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</si>
  <si>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</si>
  <si>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</si>
  <si>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</si>
  <si>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</si>
  <si>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</si>
  <si>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</si>
  <si>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</si>
  <si>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</si>
  <si>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</si>
  <si>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</si>
  <si>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</si>
  <si>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</si>
  <si>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</si>
  <si>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</si>
  <si>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</si>
  <si>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</si>
  <si>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</si>
  <si>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</si>
  <si>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</si>
  <si>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</si>
  <si>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</si>
  <si>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</si>
  <si>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</si>
  <si>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</si>
  <si>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</si>
  <si>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</si>
  <si>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</si>
  <si>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</si>
  <si>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</si>
  <si>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</si>
  <si>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</si>
  <si>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</si>
  <si>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</si>
  <si>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</si>
  <si>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</si>
  <si>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</si>
  <si>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</si>
  <si>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</si>
  <si>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</si>
  <si>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</si>
  <si>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</si>
  <si>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</si>
  <si>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</si>
  <si>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</si>
  <si>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</si>
  <si>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</si>
  <si>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</si>
  <si>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</si>
  <si>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</si>
  <si>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</si>
  <si>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</si>
  <si>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</si>
  <si>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</si>
  <si>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</si>
  <si>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</si>
  <si>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</si>
  <si>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</si>
  <si>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</si>
  <si>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</si>
  <si>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</si>
  <si>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</si>
  <si>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</si>
  <si>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</si>
  <si>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</si>
  <si>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</si>
  <si>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</si>
  <si>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</si>
  <si>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</si>
  <si>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</si>
  <si>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</si>
  <si>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</si>
  <si>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</si>
  <si>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</si>
  <si>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</si>
  <si>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</si>
  <si>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</si>
  <si>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</si>
  <si>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</si>
  <si>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</si>
  <si>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</si>
  <si>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</si>
  <si>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</si>
  <si>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</si>
  <si>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</si>
  <si>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</si>
  <si>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</si>
  <si>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</si>
  <si>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</si>
  <si>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</si>
  <si>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</si>
  <si>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</si>
  <si>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</si>
  <si>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</si>
  <si>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</si>
  <si>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</si>
  <si>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</si>
  <si>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</si>
  <si>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</si>
  <si>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</si>
  <si>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</si>
  <si>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</si>
  <si>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</si>
  <si>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</si>
  <si>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</si>
  <si>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</si>
  <si>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</si>
  <si>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</si>
  <si>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</si>
  <si>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</si>
  <si>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</si>
  <si>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</si>
  <si>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</si>
  <si>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</si>
  <si>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</si>
  <si>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</si>
  <si>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</si>
  <si>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</si>
  <si>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</si>
  <si>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</si>
  <si>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</si>
  <si>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</si>
  <si>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</si>
  <si>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</si>
  <si>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</si>
  <si>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</si>
  <si>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</si>
  <si>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</si>
  <si>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</si>
  <si>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</si>
  <si>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</si>
  <si>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</si>
  <si>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</si>
  <si>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</si>
  <si>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</si>
  <si>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</si>
  <si>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</si>
  <si>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</si>
  <si>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</si>
  <si>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</si>
  <si>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</si>
  <si>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</si>
  <si>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</si>
  <si>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</si>
  <si>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</si>
  <si>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</si>
  <si>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</si>
  <si>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</si>
  <si>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</si>
  <si>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</si>
  <si>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</si>
  <si>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</si>
  <si>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</si>
  <si>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</si>
  <si>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</si>
  <si>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</si>
  <si>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</si>
  <si>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</si>
  <si>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</si>
  <si>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</si>
  <si>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</si>
  <si>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</si>
  <si>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</si>
  <si>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</si>
  <si>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</si>
  <si>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</si>
  <si>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</si>
  <si>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</si>
  <si>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</si>
  <si>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</si>
  <si>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</si>
  <si>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</si>
  <si>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</si>
  <si>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</si>
  <si>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</si>
  <si>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</si>
  <si>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</si>
  <si>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</si>
  <si>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</si>
  <si>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</si>
  <si>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</si>
  <si>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</si>
  <si>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</si>
  <si>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</si>
  <si>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</si>
  <si>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</si>
  <si>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</si>
  <si>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</si>
  <si>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</si>
  <si>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</si>
  <si>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</si>
  <si>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</si>
  <si>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</si>
  <si>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</si>
  <si>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</si>
  <si>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</si>
  <si>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</si>
  <si>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</si>
  <si>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</si>
  <si>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</si>
  <si>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</si>
  <si>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</si>
  <si>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</si>
  <si>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</si>
  <si>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</si>
  <si>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</si>
  <si>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</si>
  <si>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</si>
  <si>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</si>
  <si>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</si>
  <si>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</si>
  <si>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</si>
  <si>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</si>
  <si>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</si>
  <si>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</si>
  <si>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</si>
  <si>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</si>
  <si>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</si>
  <si>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</si>
  <si>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</si>
  <si>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</si>
  <si>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</si>
  <si>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</si>
  <si>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</si>
  <si>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</si>
  <si>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</si>
  <si>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</si>
  <si>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</si>
  <si>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</si>
  <si>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</si>
  <si>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</si>
  <si>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</si>
  <si>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</si>
  <si>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</si>
  <si>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</si>
  <si>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</si>
  <si>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</si>
  <si>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</si>
  <si>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</si>
  <si>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</si>
  <si>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</si>
  <si>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</si>
  <si>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</si>
  <si>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</si>
  <si>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</si>
  <si>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</si>
  <si>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</si>
  <si>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</si>
  <si>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</si>
  <si>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</si>
  <si>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</si>
  <si>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</si>
  <si>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</si>
  <si>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</si>
  <si>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</si>
  <si>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</si>
  <si>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</si>
  <si>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</si>
  <si>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</si>
  <si>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</si>
  <si>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</si>
  <si>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</si>
  <si>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</si>
  <si>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</si>
  <si>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</si>
  <si>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</si>
  <si>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</si>
  <si>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</si>
  <si>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</si>
  <si>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</si>
  <si>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</si>
  <si>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</si>
  <si>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</si>
  <si>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</si>
  <si>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</si>
  <si>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</si>
  <si>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</si>
  <si>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</si>
  <si>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</si>
  <si>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</si>
  <si>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</si>
  <si>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</si>
  <si>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</si>
  <si>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</si>
  <si>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</si>
  <si>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</si>
  <si>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</si>
  <si>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</si>
  <si>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</si>
  <si>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</si>
  <si>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</si>
  <si>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</si>
  <si>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</si>
  <si>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</si>
  <si>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</si>
  <si>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</si>
  <si>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</si>
  <si>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</si>
  <si>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</si>
  <si>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</si>
  <si>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</si>
  <si>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</si>
  <si>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</si>
  <si>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</si>
  <si>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</si>
  <si>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</si>
  <si>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</si>
  <si>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</si>
  <si>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</si>
  <si>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</si>
  <si>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</si>
  <si>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</si>
  <si>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</si>
  <si>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</si>
  <si>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</si>
  <si>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</si>
  <si>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</si>
  <si>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</si>
  <si>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</si>
  <si>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</si>
  <si>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</si>
  <si>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</si>
  <si>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</si>
  <si>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</si>
  <si>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</si>
  <si>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</si>
  <si>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</si>
  <si>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</si>
  <si>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</si>
  <si>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</si>
  <si>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</si>
  <si>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</si>
  <si>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</si>
  <si>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</si>
  <si>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</si>
  <si>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</si>
  <si>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</si>
  <si>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</si>
  <si>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</si>
  <si>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</si>
  <si>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</si>
  <si>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</si>
  <si>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</si>
  <si>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</si>
  <si>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</si>
  <si>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</si>
  <si>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</si>
  <si>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</si>
  <si>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</si>
  <si>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</si>
  <si>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</si>
  <si>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</si>
  <si>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</si>
  <si>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</si>
  <si>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</si>
  <si>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</si>
  <si>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</si>
  <si>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</si>
  <si>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</si>
  <si>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</si>
  <si>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</si>
  <si>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</si>
  <si>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</si>
  <si>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</si>
  <si>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</si>
  <si>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</si>
  <si>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</si>
  <si>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</si>
  <si>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</si>
  <si>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</si>
  <si>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</si>
  <si>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</si>
  <si>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</si>
  <si>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</si>
  <si>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</si>
  <si>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</si>
  <si>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</si>
  <si>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</si>
  <si>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</si>
  <si>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</si>
  <si>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</si>
  <si>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</si>
  <si>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</si>
  <si>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</si>
  <si>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</si>
  <si>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</si>
  <si>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</si>
  <si>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</si>
  <si>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</si>
  <si>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</si>
  <si>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</si>
  <si>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</si>
  <si>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</si>
  <si>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</si>
  <si>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</si>
  <si>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</si>
  <si>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</si>
  <si>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</si>
  <si>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</si>
  <si>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</si>
  <si>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</si>
  <si>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</si>
  <si>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</si>
  <si>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</si>
  <si>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</si>
  <si>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</si>
  <si>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</si>
  <si>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</si>
  <si>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</si>
  <si>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</si>
  <si>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</si>
  <si>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</si>
  <si>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</si>
  <si>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</si>
  <si>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</si>
  <si>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</si>
  <si>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</si>
  <si>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</si>
  <si>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</si>
  <si>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</si>
  <si>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</si>
  <si>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</si>
  <si>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</si>
  <si>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</si>
  <si>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</si>
  <si>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</si>
  <si>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</si>
  <si>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</si>
  <si>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</si>
  <si>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</si>
  <si>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</si>
  <si>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</si>
  <si>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</si>
  <si>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</si>
  <si>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</si>
  <si>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</si>
  <si>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</si>
  <si>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</si>
  <si>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</si>
  <si>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</si>
  <si>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</si>
  <si>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</si>
  <si>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</si>
  <si>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</si>
  <si>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</si>
  <si>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</si>
  <si>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</si>
  <si>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</si>
  <si>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</si>
  <si>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</si>
  <si>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</si>
  <si>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</si>
  <si>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</si>
  <si>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</si>
  <si>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</si>
  <si>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</si>
  <si>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</si>
  <si>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</si>
  <si>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</si>
  <si>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</si>
  <si>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</si>
  <si>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</si>
  <si>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</si>
  <si>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</si>
  <si>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</si>
  <si>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</si>
  <si>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</si>
  <si>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</si>
  <si>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</si>
  <si>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</si>
  <si>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</si>
  <si>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</si>
  <si>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</si>
  <si>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</si>
  <si>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</si>
  <si>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</si>
  <si>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</si>
  <si>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</si>
  <si>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</si>
  <si>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</si>
  <si>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</si>
  <si>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</si>
  <si>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</si>
  <si>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</si>
  <si>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</si>
  <si>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</si>
  <si>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</si>
  <si>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</si>
  <si>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</si>
  <si>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</si>
  <si>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</si>
  <si>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</si>
  <si>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</si>
  <si>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</si>
  <si>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</si>
  <si>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</si>
  <si>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</si>
  <si>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</si>
  <si>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</si>
  <si>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</si>
  <si>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</si>
  <si>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</si>
  <si>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</si>
  <si>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</si>
  <si>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</si>
  <si>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</si>
  <si>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</si>
  <si>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</si>
  <si>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</si>
  <si>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</si>
  <si>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</si>
  <si>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</si>
  <si>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</si>
  <si>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</si>
  <si>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</si>
  <si>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</si>
  <si>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</si>
  <si>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</si>
  <si>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</si>
  <si>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</si>
  <si>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</si>
  <si>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</si>
  <si>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</si>
  <si>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</si>
  <si>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</si>
  <si>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</si>
  <si>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</si>
  <si>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</si>
  <si>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</si>
  <si>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</si>
  <si>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</si>
  <si>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</si>
  <si>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</si>
  <si>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</si>
  <si>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</si>
  <si>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</si>
  <si>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</si>
  <si>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</si>
  <si>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</si>
  <si>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</si>
  <si>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</si>
  <si>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</si>
  <si>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</si>
  <si>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</si>
  <si>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</si>
  <si>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</si>
  <si>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</si>
  <si>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</si>
  <si>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</si>
  <si>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</si>
  <si>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</si>
  <si>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</si>
  <si>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</si>
  <si>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</si>
  <si>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</si>
  <si>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</si>
  <si>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</si>
  <si>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</si>
  <si>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</si>
  <si>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</si>
  <si>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</si>
  <si>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</si>
  <si>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</si>
  <si>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</si>
  <si>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</si>
  <si>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</si>
  <si>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</si>
  <si>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</si>
  <si>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</si>
  <si>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</si>
  <si>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</si>
  <si>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</si>
  <si>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</si>
  <si>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</si>
  <si>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</si>
  <si>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</si>
  <si>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</si>
  <si>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</si>
  <si>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</si>
  <si>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</si>
  <si>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</si>
  <si>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</si>
  <si>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</si>
  <si>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</si>
  <si>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</si>
  <si>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</si>
  <si>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</si>
  <si>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</si>
  <si>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</si>
  <si>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</si>
  <si>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</si>
  <si>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</si>
  <si>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</si>
  <si>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</si>
  <si>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</si>
  <si>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</si>
  <si>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</si>
  <si>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</si>
  <si>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</si>
  <si>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</si>
  <si>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</si>
  <si>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</si>
  <si>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</si>
  <si>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</si>
  <si>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</si>
  <si>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</si>
  <si>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</si>
  <si>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</si>
  <si>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</si>
  <si>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</si>
  <si>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</si>
  <si>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</si>
  <si>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</si>
  <si>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</si>
  <si>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</si>
  <si>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</si>
  <si>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</si>
  <si>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</si>
  <si>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</si>
  <si>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</si>
  <si>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</si>
  <si>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</si>
  <si>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</si>
  <si>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</si>
  <si>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</si>
  <si>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</si>
  <si>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</si>
  <si>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</si>
  <si>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</si>
  <si>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</si>
  <si>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</si>
  <si>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</si>
  <si>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</si>
  <si>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</si>
  <si>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</si>
  <si>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</si>
  <si>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</si>
  <si>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</si>
  <si>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</si>
  <si>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</si>
  <si>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</si>
  <si>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</si>
  <si>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</si>
  <si>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</si>
  <si>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</si>
  <si>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</si>
  <si>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</si>
  <si>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</si>
  <si>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</si>
  <si>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</si>
  <si>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</si>
  <si>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</si>
  <si>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</si>
  <si>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</si>
  <si>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</si>
  <si>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</si>
  <si>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</si>
  <si>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</si>
  <si>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</si>
  <si>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</si>
  <si>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</si>
  <si>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</si>
  <si>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</si>
  <si>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</si>
  <si>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</si>
  <si>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</si>
  <si>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</si>
  <si>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</si>
  <si>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</si>
  <si>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</si>
  <si>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</si>
  <si>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</si>
  <si>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</si>
  <si>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</si>
  <si>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</si>
  <si>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</si>
  <si>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</si>
  <si>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</si>
  <si>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</si>
  <si>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</si>
  <si>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</si>
  <si>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</si>
  <si>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</si>
  <si>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</si>
  <si>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</si>
  <si>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</si>
  <si>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</si>
  <si>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</si>
  <si>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</si>
  <si>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</si>
  <si>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</si>
  <si>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</si>
  <si>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</si>
  <si>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</si>
  <si>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</si>
  <si>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</si>
  <si>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</si>
  <si>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</si>
  <si>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</si>
  <si>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</si>
  <si>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</si>
  <si>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</si>
  <si>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</si>
  <si>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</si>
  <si>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</si>
  <si>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</si>
  <si>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</si>
  <si>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</si>
  <si>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</si>
  <si>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</si>
  <si>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</si>
  <si>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</si>
  <si>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</si>
  <si>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</si>
  <si>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</si>
  <si>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</si>
  <si>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</si>
  <si>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</si>
  <si>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</si>
  <si>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</si>
  <si>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</si>
  <si>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</si>
  <si>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</si>
  <si>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</si>
  <si>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</si>
  <si>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</si>
  <si>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</si>
  <si>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</si>
  <si>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</si>
  <si>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</si>
  <si>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</si>
  <si>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</si>
  <si>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</si>
  <si>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</si>
  <si>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</si>
  <si>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</si>
  <si>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</si>
  <si>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</si>
  <si>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</si>
  <si>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</si>
  <si>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</si>
  <si>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</si>
  <si>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</si>
  <si>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</si>
  <si>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</si>
  <si>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</si>
  <si>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</si>
  <si>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</si>
  <si>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</si>
  <si>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</si>
  <si>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</si>
  <si>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</si>
  <si>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</si>
  <si>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</si>
  <si>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</si>
  <si>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</si>
  <si>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</si>
  <si>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</si>
  <si>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</si>
  <si>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</si>
  <si>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</si>
  <si>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</si>
  <si>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</si>
  <si>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</si>
  <si>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</si>
  <si>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</si>
  <si>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</si>
  <si>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</si>
  <si>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</si>
  <si>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</si>
  <si>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</si>
  <si>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</si>
  <si>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</si>
  <si>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</si>
  <si>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</si>
  <si>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</si>
  <si>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</si>
  <si>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</si>
  <si>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</si>
  <si>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</si>
  <si>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</si>
  <si>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</si>
  <si>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</si>
  <si>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</si>
  <si>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</si>
  <si>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</si>
  <si>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</si>
  <si>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</si>
  <si>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</si>
  <si>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</si>
  <si>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</si>
  <si>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</si>
  <si>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</si>
  <si>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</si>
  <si>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</si>
  <si>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</si>
  <si>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</si>
  <si>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</si>
  <si>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</si>
  <si>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</si>
  <si>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</si>
  <si>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</si>
  <si>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</si>
  <si>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</si>
  <si>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</si>
  <si>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</si>
  <si>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</si>
  <si>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</si>
  <si>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</si>
  <si>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</si>
  <si>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</si>
  <si>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</si>
  <si>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</si>
  <si>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</si>
  <si>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</si>
  <si>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</si>
  <si>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</si>
  <si>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</si>
  <si>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</si>
  <si>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</si>
  <si>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</si>
  <si>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</si>
  <si>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</si>
  <si>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</si>
  <si>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</si>
  <si>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</si>
  <si>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</si>
  <si>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</si>
  <si>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</si>
  <si>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</si>
  <si>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</si>
  <si>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</si>
  <si>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</si>
  <si>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</si>
  <si>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</si>
  <si>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</si>
  <si>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</si>
  <si>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</si>
  <si>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</si>
  <si>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</si>
  <si>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</si>
  <si>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</si>
  <si>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</si>
  <si>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</si>
  <si>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</si>
  <si>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</si>
  <si>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</si>
  <si>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</si>
  <si>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</si>
  <si>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</si>
  <si>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</si>
  <si>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</si>
  <si>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</si>
  <si>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</si>
  <si>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</si>
  <si>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</si>
  <si>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</si>
  <si>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</si>
  <si>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</si>
  <si>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</si>
  <si>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</si>
  <si>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</si>
  <si>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</si>
  <si>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</si>
  <si>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</si>
  <si>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</si>
  <si>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</si>
  <si>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</si>
  <si>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</si>
  <si>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</si>
  <si>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</si>
  <si>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</si>
  <si>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</si>
  <si>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</si>
  <si>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</si>
  <si>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</si>
  <si>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</si>
  <si>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</si>
  <si>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</si>
  <si>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</si>
  <si>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</si>
  <si>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</si>
  <si>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</si>
  <si>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</si>
  <si>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</si>
  <si>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</si>
  <si>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</si>
  <si>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</si>
  <si>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</si>
  <si>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</si>
  <si>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</si>
  <si>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</si>
  <si>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</si>
  <si>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</si>
  <si>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</si>
  <si>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</si>
  <si>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</si>
  <si>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</si>
  <si>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</si>
  <si>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</si>
  <si>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</si>
  <si>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</si>
  <si>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</si>
  <si>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</si>
  <si>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</si>
  <si>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</si>
  <si>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</si>
  <si>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</si>
  <si>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</si>
  <si>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</si>
  <si>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</si>
  <si>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</si>
  <si>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</si>
  <si>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</si>
  <si>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</si>
  <si>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</si>
  <si>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</si>
  <si>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</si>
  <si>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</si>
  <si>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</si>
  <si>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</si>
  <si>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</si>
  <si>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</si>
  <si>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</si>
  <si>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</si>
  <si>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</si>
  <si>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</si>
  <si>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</si>
  <si>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</si>
  <si>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</si>
  <si>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</si>
  <si>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</si>
  <si>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</si>
  <si>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</si>
  <si>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</si>
  <si>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</si>
  <si>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</si>
  <si>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</si>
  <si>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</si>
  <si>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</si>
  <si>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</si>
  <si>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</si>
  <si>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</si>
  <si>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</si>
  <si>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</si>
  <si>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</si>
  <si>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</si>
  <si>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</si>
  <si>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</si>
  <si>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</si>
  <si>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</si>
  <si>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</si>
  <si>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</si>
  <si>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</si>
  <si>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</si>
  <si>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</si>
  <si>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</si>
  <si>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</si>
  <si>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</si>
  <si>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</si>
  <si>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</si>
  <si>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</si>
  <si>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</si>
  <si>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</si>
  <si>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</si>
  <si>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</si>
  <si>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</si>
  <si>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</si>
  <si>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</si>
  <si>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</si>
  <si>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</si>
  <si>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</si>
  <si>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</si>
  <si>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</si>
  <si>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</si>
  <si>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</si>
  <si>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</si>
  <si>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</si>
  <si>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</si>
  <si>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</si>
  <si>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</si>
  <si>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</si>
  <si>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</si>
  <si>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</si>
  <si>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</si>
  <si>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</si>
  <si>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</si>
  <si>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</si>
  <si>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</si>
  <si>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</si>
  <si>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</si>
  <si>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</si>
  <si>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</si>
  <si>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</si>
  <si>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</si>
  <si>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</si>
  <si>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</si>
  <si>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</si>
  <si>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</si>
  <si>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</si>
  <si>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</si>
  <si>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</si>
  <si>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</si>
  <si>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</si>
  <si>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</si>
  <si>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</si>
  <si>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</si>
  <si>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</si>
  <si>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</si>
  <si>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</si>
  <si>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</si>
  <si>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</si>
  <si>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</si>
  <si>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</si>
  <si>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</si>
  <si>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</si>
  <si>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</si>
  <si>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</si>
  <si>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</si>
  <si>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</si>
  <si>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</si>
  <si>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</si>
  <si>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</si>
  <si>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</si>
  <si>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</si>
  <si>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</si>
  <si>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</si>
  <si>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</si>
  <si>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</si>
  <si>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</si>
  <si>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</si>
  <si>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</si>
  <si>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</si>
  <si>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</si>
  <si>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</si>
  <si>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</si>
  <si>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</si>
  <si>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</si>
  <si>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</si>
  <si>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</si>
  <si>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</si>
  <si>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</si>
  <si>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</si>
  <si>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</si>
  <si>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</si>
  <si>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</si>
  <si>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</si>
  <si>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</si>
  <si>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</si>
  <si>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</si>
  <si>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</si>
  <si>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</si>
  <si>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</si>
  <si>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</si>
  <si>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</si>
  <si>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</si>
  <si>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</si>
  <si>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</si>
  <si>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</si>
  <si>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</si>
  <si>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</si>
  <si>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</si>
  <si>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</si>
  <si>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</si>
  <si>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</si>
  <si>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</si>
  <si>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</si>
  <si>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</si>
  <si>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</si>
  <si>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</si>
  <si>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</si>
  <si>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</si>
  <si>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</si>
  <si>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</si>
  <si>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</si>
  <si>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</si>
  <si>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</si>
  <si>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</si>
  <si>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</si>
  <si>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</si>
  <si>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</si>
  <si>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</si>
  <si>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</si>
  <si>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</si>
  <si>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</si>
  <si>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</si>
  <si>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</si>
  <si>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</si>
  <si>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</si>
  <si>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</si>
  <si>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</si>
  <si>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</si>
  <si>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</si>
  <si>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</si>
  <si>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</si>
  <si>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</si>
  <si>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</si>
  <si>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</si>
  <si>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</si>
  <si>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</si>
  <si>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</si>
  <si>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</si>
  <si>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</si>
  <si>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</si>
  <si>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</si>
  <si>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</si>
  <si>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</si>
  <si>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</si>
  <si>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</si>
  <si>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</si>
  <si>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</si>
  <si>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</si>
  <si>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</si>
  <si>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</si>
  <si>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</si>
  <si>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</si>
  <si>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</si>
  <si>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</si>
  <si>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</si>
  <si>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</si>
  <si>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</si>
  <si>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</si>
  <si>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</si>
  <si>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</si>
  <si>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</si>
  <si>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</si>
  <si>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</si>
  <si>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</si>
  <si>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</si>
  <si>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</si>
  <si>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</si>
  <si>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</si>
  <si>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</si>
  <si>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</si>
  <si>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</si>
  <si>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</si>
  <si>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</si>
  <si>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</si>
  <si>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</si>
  <si>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</si>
  <si>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</si>
  <si>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</si>
  <si>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</si>
  <si>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</si>
  <si>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</si>
  <si>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</si>
  <si>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</si>
  <si>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</si>
  <si>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</si>
  <si>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</si>
  <si>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</si>
  <si>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</si>
  <si>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</si>
  <si>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</si>
  <si>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</si>
  <si>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</si>
  <si>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</si>
  <si>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</si>
  <si>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</si>
  <si>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</si>
  <si>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</si>
  <si>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</si>
  <si>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</si>
  <si>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</si>
  <si>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</si>
  <si>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</si>
  <si>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</si>
  <si>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</si>
  <si>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</si>
  <si>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</si>
  <si>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</si>
  <si>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</si>
  <si>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</si>
  <si>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</si>
  <si>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</si>
  <si>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</si>
  <si>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</si>
  <si>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</si>
  <si>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</si>
  <si>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</si>
  <si>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</si>
  <si>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</si>
  <si>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</si>
  <si>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</si>
  <si>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</si>
  <si>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</si>
  <si>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</si>
  <si>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</si>
  <si>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</si>
  <si>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</si>
  <si>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</si>
  <si>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</si>
  <si>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</si>
  <si>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</si>
  <si>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</si>
  <si>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</si>
  <si>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</si>
  <si>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</si>
  <si>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</si>
  <si>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</si>
  <si>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</si>
  <si>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</si>
  <si>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</si>
  <si>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</si>
  <si>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</si>
  <si>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</si>
  <si>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</si>
  <si>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</si>
  <si>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</si>
  <si>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</si>
  <si>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</si>
  <si>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</si>
  <si>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</si>
  <si>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</si>
  <si>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</si>
  <si>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</si>
  <si>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</si>
  <si>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</si>
  <si>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</si>
  <si>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</si>
  <si>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</si>
  <si>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</si>
  <si>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</si>
  <si>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</si>
  <si>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</si>
  <si>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</si>
  <si>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</si>
  <si>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</si>
  <si>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</si>
  <si>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</si>
  <si>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</si>
  <si>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</si>
  <si>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</si>
  <si>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</si>
  <si>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</si>
  <si>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</si>
  <si>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</si>
  <si>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</si>
  <si>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</si>
  <si>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</si>
  <si>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</si>
  <si>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</si>
  <si>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</si>
  <si>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</si>
  <si>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</si>
  <si>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</si>
  <si>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</si>
  <si>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</si>
  <si>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</si>
  <si>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</si>
  <si>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</si>
  <si>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</si>
  <si>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</si>
  <si>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</si>
  <si>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</si>
  <si>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</si>
  <si>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</si>
  <si>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</si>
  <si>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</si>
  <si>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</si>
  <si>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</si>
  <si>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</si>
  <si>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</si>
  <si>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</si>
  <si>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</si>
  <si>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</si>
  <si>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</si>
  <si>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</si>
  <si>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</si>
  <si>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</si>
  <si>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</si>
  <si>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</si>
  <si>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</si>
  <si>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</si>
  <si>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</si>
  <si>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</si>
  <si>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</si>
  <si>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</si>
  <si>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</si>
  <si>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</si>
  <si>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</si>
  <si>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</si>
  <si>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</si>
  <si>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</si>
  <si>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</si>
  <si>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</si>
  <si>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</si>
  <si>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</si>
  <si>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</si>
  <si>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</si>
  <si>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</si>
  <si>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</si>
  <si>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</si>
  <si>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</si>
  <si>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</si>
  <si>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</si>
  <si>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</si>
  <si>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</si>
  <si>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</si>
  <si>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</si>
  <si>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</si>
  <si>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</si>
  <si>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</si>
  <si>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</si>
  <si>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</si>
  <si>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</si>
  <si>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</si>
  <si>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</si>
  <si>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</si>
  <si>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</si>
  <si>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</si>
  <si>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</si>
  <si>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</si>
  <si>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</si>
  <si>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</si>
  <si>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</si>
  <si>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</si>
  <si>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</si>
  <si>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</si>
  <si>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</si>
  <si>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</si>
  <si>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</si>
  <si>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</si>
  <si>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</si>
  <si>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</si>
  <si>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</si>
  <si>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</si>
  <si>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</si>
  <si>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</si>
  <si>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</si>
  <si>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</si>
  <si>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</si>
  <si>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</si>
  <si>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</si>
  <si>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</si>
  <si>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</si>
  <si>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</si>
  <si>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</si>
  <si>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</si>
  <si>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</si>
  <si>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</si>
  <si>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</si>
  <si>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</si>
  <si>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</si>
  <si>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</si>
  <si>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</si>
  <si>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</si>
  <si>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</si>
  <si>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</si>
  <si>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</si>
  <si>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</si>
  <si>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</si>
  <si>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</si>
  <si>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</si>
  <si>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</si>
  <si>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</si>
  <si>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</si>
  <si>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</si>
  <si>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</si>
  <si>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</si>
  <si>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</si>
  <si>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</si>
  <si>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</si>
  <si>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</si>
  <si>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</si>
  <si>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</si>
  <si>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</si>
  <si>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</si>
  <si>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</si>
  <si>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</si>
  <si>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</si>
  <si>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</si>
  <si>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</si>
  <si>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</si>
  <si>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</si>
  <si>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</si>
  <si>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</si>
  <si>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</si>
  <si>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</si>
  <si>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</si>
  <si>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</si>
  <si>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</si>
  <si>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</si>
  <si>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</si>
  <si>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</si>
  <si>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</si>
  <si>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</si>
  <si>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</si>
  <si>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</si>
  <si>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</si>
  <si>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</si>
  <si>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</si>
  <si>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</si>
  <si>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</si>
  <si>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</si>
  <si>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</si>
  <si>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</si>
  <si>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</si>
  <si>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</si>
  <si>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</si>
  <si>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</si>
  <si>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</si>
  <si>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</si>
  <si>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</si>
  <si>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</si>
  <si>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</si>
  <si>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</si>
  <si>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</si>
  <si>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</si>
  <si>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</si>
  <si>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</si>
  <si>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</si>
  <si>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</si>
  <si>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</si>
  <si>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</si>
  <si>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</si>
  <si>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</si>
  <si>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</si>
  <si>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</si>
  <si>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</si>
  <si>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</si>
  <si>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</si>
  <si>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</si>
  <si>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</si>
  <si>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</si>
  <si>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</si>
  <si>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</si>
  <si>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</si>
  <si>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</si>
  <si>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</si>
  <si>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</si>
  <si>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</si>
  <si>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</si>
  <si>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</si>
  <si>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</si>
  <si>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</si>
  <si>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</si>
  <si>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</si>
  <si>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</si>
  <si>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</si>
  <si>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</si>
  <si>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</si>
  <si>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</si>
  <si>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</si>
  <si>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</si>
  <si>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</si>
  <si>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</si>
  <si>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</si>
  <si>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</si>
  <si>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</si>
  <si>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</si>
  <si>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</si>
  <si>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</si>
  <si>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</si>
  <si>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</si>
  <si>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</si>
  <si>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</si>
  <si>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</si>
  <si>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</si>
  <si>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</si>
  <si>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</si>
  <si>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</si>
  <si>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</si>
  <si>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</si>
  <si>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</si>
  <si>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</si>
  <si>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</si>
  <si>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</si>
  <si>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</si>
  <si>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</si>
  <si>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</si>
  <si>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</si>
  <si>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</si>
  <si>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</si>
  <si>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</si>
  <si>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</si>
  <si>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</si>
  <si>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</si>
  <si>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</si>
  <si>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</si>
  <si>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</si>
  <si>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</si>
  <si>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</si>
  <si>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</si>
  <si>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</si>
  <si>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</si>
  <si>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</si>
  <si>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</si>
  <si>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</si>
  <si>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</si>
  <si>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</si>
  <si>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</si>
  <si>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</si>
  <si>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</si>
  <si>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</si>
  <si>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</si>
  <si>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</si>
  <si>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</si>
  <si>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</si>
  <si>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</si>
  <si>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</si>
  <si>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</si>
  <si>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</si>
  <si>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</si>
  <si>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</si>
  <si>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</si>
  <si>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</si>
  <si>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</si>
  <si>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</si>
  <si>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</si>
  <si>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</si>
  <si>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</si>
  <si>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</si>
  <si>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</si>
  <si>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</si>
  <si>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</si>
  <si>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</si>
  <si>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</si>
  <si>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</si>
  <si>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</si>
  <si>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</si>
  <si>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</si>
  <si>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</si>
  <si>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</si>
  <si>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</si>
  <si>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</si>
  <si>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</si>
  <si>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</si>
  <si>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</si>
  <si>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</si>
  <si>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</si>
  <si>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</si>
  <si>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</si>
  <si>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</si>
  <si>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</si>
  <si>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</si>
  <si>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</si>
  <si>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</si>
  <si>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</si>
  <si>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</si>
  <si>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</si>
  <si>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</si>
  <si>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</si>
  <si>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</si>
  <si>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</si>
  <si>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</si>
  <si>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</si>
  <si>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</si>
  <si>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</si>
  <si>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</si>
  <si>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</si>
  <si>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</si>
  <si>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</si>
  <si>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</si>
  <si>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</si>
  <si>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</si>
  <si>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</si>
  <si>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</si>
  <si>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</si>
  <si>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</si>
  <si>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</si>
  <si>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</si>
  <si>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</si>
  <si>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</si>
  <si>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</si>
  <si>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</si>
  <si>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</si>
  <si>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</si>
  <si>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</si>
  <si>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</si>
  <si>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</si>
  <si>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</si>
  <si>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</si>
  <si>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</si>
  <si>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</si>
  <si>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</si>
  <si>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</si>
  <si>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</si>
  <si>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</si>
  <si>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</si>
  <si>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</si>
  <si>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</si>
  <si>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</si>
  <si>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</si>
  <si>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</si>
  <si>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</si>
  <si>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</si>
  <si>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</si>
  <si>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</si>
  <si>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</si>
  <si>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</si>
  <si>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</si>
  <si>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</si>
  <si>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</si>
  <si>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</si>
  <si>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</si>
  <si>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</si>
  <si>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</si>
  <si>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</si>
  <si>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</si>
  <si>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</si>
  <si>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</si>
  <si>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</si>
  <si>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</si>
  <si>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</si>
  <si>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</si>
  <si>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</si>
  <si>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</si>
  <si>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</si>
  <si>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</si>
  <si>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</si>
  <si>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</si>
  <si>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</si>
  <si>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</si>
  <si>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</si>
  <si>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</si>
  <si>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</si>
  <si>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</si>
  <si>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</si>
  <si>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</si>
  <si>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</si>
  <si>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</si>
  <si>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</si>
  <si>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</si>
  <si>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</si>
  <si>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</si>
  <si>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</si>
  <si>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</si>
  <si>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</si>
  <si>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</si>
  <si>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</si>
  <si>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</si>
  <si>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</si>
  <si>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</si>
  <si>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</si>
  <si>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</si>
  <si>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</si>
  <si>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</si>
  <si>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</si>
  <si>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</si>
  <si>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</si>
  <si>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</si>
  <si>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</si>
  <si>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</si>
  <si>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</si>
  <si>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</si>
  <si>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</si>
  <si>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</si>
  <si>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</si>
  <si>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</si>
  <si>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</si>
  <si>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</si>
  <si>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</si>
  <si>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</si>
  <si>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</si>
  <si>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</si>
  <si>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</si>
  <si>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</si>
  <si>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</si>
  <si>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</si>
  <si>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</si>
  <si>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</si>
  <si>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</si>
  <si>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</si>
  <si>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</si>
  <si>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</si>
  <si>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</si>
  <si>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</si>
  <si>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</si>
  <si>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</si>
  <si>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</si>
  <si>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</si>
  <si>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</si>
  <si>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</si>
  <si>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</si>
  <si>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</si>
  <si>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</si>
  <si>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</si>
  <si>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</si>
  <si>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</si>
  <si>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</si>
  <si>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</si>
  <si>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</si>
  <si>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</si>
  <si>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</si>
  <si>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</si>
  <si>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</si>
  <si>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</si>
  <si>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</si>
  <si>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</si>
  <si>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</si>
  <si>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</si>
  <si>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</si>
  <si>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</si>
  <si>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</si>
  <si>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</si>
  <si>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</si>
  <si>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</si>
  <si>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</si>
  <si>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</si>
  <si>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</si>
  <si>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</si>
  <si>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</si>
  <si>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</si>
  <si>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</si>
  <si>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</si>
  <si>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</si>
  <si>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</si>
  <si>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</si>
  <si>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</si>
  <si>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</si>
  <si>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</si>
  <si>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</si>
  <si>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</si>
  <si>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</si>
  <si>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</si>
  <si>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</si>
  <si>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</si>
  <si>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</si>
  <si>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</si>
  <si>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</si>
  <si>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</si>
  <si>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</si>
  <si>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</si>
  <si>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</si>
  <si>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</si>
  <si>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</si>
  <si>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</si>
  <si>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</si>
  <si>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</si>
  <si>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</si>
  <si>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</si>
  <si>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</si>
  <si>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</si>
  <si>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</si>
  <si>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</si>
  <si>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</si>
  <si>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</si>
  <si>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</si>
  <si>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</si>
  <si>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</si>
  <si>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</si>
  <si>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</si>
  <si>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</si>
  <si>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</si>
  <si>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</si>
  <si>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</si>
  <si>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</si>
  <si>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</si>
  <si>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</si>
  <si>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</si>
  <si>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</si>
  <si>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</si>
  <si>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</si>
  <si>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</si>
  <si>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</si>
  <si>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</si>
  <si>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</si>
  <si>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</si>
  <si>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</si>
  <si>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</si>
  <si>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</si>
  <si>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</si>
  <si>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</si>
  <si>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</si>
  <si>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</si>
  <si>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</si>
  <si>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</si>
  <si>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</si>
  <si>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</si>
  <si>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</si>
  <si>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</si>
  <si>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</si>
  <si>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</si>
  <si>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</si>
  <si>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</si>
  <si>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</si>
  <si>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</si>
  <si>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</si>
  <si>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</si>
  <si>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</si>
  <si>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</si>
  <si>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</si>
  <si>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</si>
  <si>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</si>
  <si>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</si>
  <si>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</si>
  <si>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</si>
  <si>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</si>
  <si>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</si>
  <si>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</si>
  <si>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</si>
  <si>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</si>
  <si>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</si>
  <si>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</si>
  <si>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</si>
  <si>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</si>
  <si>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</si>
  <si>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</si>
  <si>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</si>
  <si>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</si>
  <si>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</si>
  <si>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</si>
  <si>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</si>
  <si>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</si>
  <si>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</si>
  <si>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</si>
  <si>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</si>
  <si>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</si>
  <si>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</si>
  <si>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</si>
  <si>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</si>
  <si>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</si>
  <si>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</si>
  <si>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</si>
  <si>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</si>
  <si>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</si>
  <si>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</si>
  <si>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</si>
  <si>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</si>
  <si>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</si>
  <si>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</si>
  <si>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</si>
  <si>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</si>
  <si>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</si>
  <si>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</si>
  <si>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</si>
  <si>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</si>
  <si>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</si>
  <si>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</si>
  <si>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</si>
  <si>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</si>
  <si>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</si>
  <si>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</si>
  <si>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</si>
  <si>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</si>
  <si>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</si>
  <si>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</si>
  <si>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</si>
  <si>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</si>
  <si>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</si>
  <si>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</si>
  <si>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</si>
  <si>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</si>
  <si>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</si>
  <si>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</si>
  <si>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</si>
  <si>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</si>
  <si>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</si>
  <si>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</si>
  <si>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</si>
  <si>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</si>
  <si>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</si>
  <si>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</si>
  <si>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</si>
  <si>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</si>
  <si>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</si>
  <si>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</si>
  <si>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</si>
  <si>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</si>
  <si>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</si>
  <si>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</si>
  <si>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</si>
  <si>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</si>
  <si>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</si>
  <si>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</si>
  <si>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</si>
  <si>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</si>
  <si>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</si>
  <si>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</si>
  <si>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</si>
  <si>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</si>
  <si>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</si>
  <si>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</si>
  <si>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</si>
  <si>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</si>
  <si>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</si>
  <si>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</si>
  <si>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</si>
  <si>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</si>
  <si>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</si>
  <si>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</si>
  <si>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</si>
  <si>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</si>
  <si>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</si>
  <si>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</si>
  <si>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</si>
  <si>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</si>
  <si>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</si>
  <si>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</si>
  <si>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</si>
  <si>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</si>
  <si>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</si>
  <si>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</si>
  <si>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</si>
  <si>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</si>
  <si>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</si>
  <si>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</si>
  <si>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</si>
  <si>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</si>
  <si>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</si>
  <si>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</si>
  <si>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</si>
  <si>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</si>
  <si>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</si>
  <si>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</si>
  <si>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</si>
  <si>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</si>
  <si>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</si>
  <si>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</si>
  <si>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</si>
  <si>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</si>
  <si>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</si>
  <si>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</si>
  <si>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</si>
  <si>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</si>
  <si>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</si>
  <si>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</si>
  <si>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</si>
  <si>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</si>
  <si>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</si>
  <si>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</si>
  <si>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</si>
  <si>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</si>
  <si>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</si>
  <si>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</si>
  <si>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</si>
  <si>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</si>
  <si>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</si>
  <si>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</si>
  <si>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</si>
  <si>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</si>
  <si>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</si>
  <si>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</si>
  <si>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</si>
  <si>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</si>
  <si>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</si>
  <si>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</si>
  <si>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</si>
  <si>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</si>
  <si>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</si>
  <si>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</si>
  <si>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</si>
  <si>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</si>
  <si>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</si>
  <si>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</si>
  <si>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</si>
  <si>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</si>
  <si>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</si>
  <si>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</si>
  <si>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</si>
  <si>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</si>
  <si>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</si>
  <si>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</si>
  <si>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</si>
  <si>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</si>
  <si>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</si>
  <si>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</si>
  <si>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</si>
  <si>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</si>
  <si>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</si>
  <si>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</si>
  <si>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</si>
  <si>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</si>
  <si>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</si>
  <si>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</si>
  <si>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</si>
  <si>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</si>
  <si>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</si>
  <si>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</si>
  <si>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</si>
  <si>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</si>
  <si>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</si>
  <si>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</si>
  <si>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</si>
  <si>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</si>
  <si>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</si>
  <si>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</si>
  <si>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</si>
  <si>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</si>
  <si>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</si>
  <si>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</si>
  <si>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</si>
  <si>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</si>
  <si>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</si>
  <si>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</si>
  <si>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</si>
  <si>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</si>
  <si>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</si>
  <si>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</si>
  <si>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</si>
  <si>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</si>
  <si>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</si>
  <si>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</si>
  <si>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</si>
  <si>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</si>
  <si>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</si>
  <si>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</si>
  <si>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</si>
  <si>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</si>
  <si>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</si>
  <si>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</si>
  <si>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</si>
  <si>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</si>
  <si>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</si>
  <si>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</si>
  <si>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</si>
  <si>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</si>
  <si>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</si>
  <si>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</si>
  <si>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</si>
  <si>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</si>
  <si>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</si>
  <si>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</si>
  <si>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</si>
  <si>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</si>
  <si>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</si>
  <si>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</si>
  <si>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</si>
  <si>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</si>
  <si>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</si>
  <si>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</si>
  <si>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</si>
  <si>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</si>
  <si>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</si>
  <si>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</si>
  <si>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</si>
  <si>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</si>
  <si>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</si>
  <si>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</si>
  <si>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</si>
  <si>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</si>
  <si>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</si>
  <si>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</si>
  <si>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</si>
  <si>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</si>
  <si>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</si>
  <si>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</si>
  <si>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</si>
  <si>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</si>
  <si>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</si>
  <si>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</si>
  <si>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</si>
  <si>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</si>
  <si>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</si>
  <si>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</si>
  <si>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</si>
  <si>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</si>
  <si>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</si>
  <si>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</si>
  <si>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</si>
  <si>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</si>
  <si>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</si>
  <si>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</si>
  <si>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</si>
  <si>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</si>
  <si>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</si>
  <si>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</si>
  <si>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</si>
  <si>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</si>
  <si>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</si>
  <si>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</si>
  <si>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</si>
  <si>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</si>
  <si>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</si>
  <si>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</si>
  <si>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</si>
  <si>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</si>
  <si>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</si>
  <si>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</si>
  <si>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</si>
  <si>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</si>
  <si>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</si>
  <si>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</si>
  <si>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</si>
  <si>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</si>
  <si>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</si>
  <si>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</si>
  <si>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</si>
  <si>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</si>
  <si>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</si>
  <si>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</si>
  <si>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</si>
  <si>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</si>
  <si>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</si>
  <si>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</si>
  <si>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</si>
  <si>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</si>
  <si>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</si>
  <si>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</si>
  <si>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</si>
  <si>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</si>
  <si>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</si>
  <si>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</si>
  <si>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</si>
  <si>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</si>
  <si>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</si>
  <si>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</si>
  <si>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</si>
  <si>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</si>
  <si>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</si>
  <si>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</si>
  <si>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</si>
  <si>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</si>
  <si>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</si>
  <si>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</si>
  <si>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</si>
  <si>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</si>
  <si>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</si>
  <si>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</si>
  <si>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</si>
  <si>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</si>
  <si>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</si>
  <si>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</si>
  <si>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</si>
  <si>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</si>
  <si>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</si>
  <si>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</si>
  <si>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</si>
  <si>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</si>
  <si>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</si>
  <si>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</si>
  <si>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</si>
  <si>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</si>
  <si>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</si>
  <si>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</si>
  <si>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</si>
  <si>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</si>
  <si>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</si>
  <si>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</si>
  <si>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</si>
  <si>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</si>
  <si>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</si>
  <si>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</si>
  <si>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</si>
  <si>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</si>
  <si>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</si>
  <si>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</si>
  <si>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</si>
  <si>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</si>
  <si>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</si>
  <si>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</si>
  <si>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</si>
  <si>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</si>
  <si>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</si>
  <si>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</si>
  <si>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</si>
  <si>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</si>
  <si>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</si>
  <si>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</si>
  <si>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</si>
  <si>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</si>
  <si>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</si>
  <si>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</si>
  <si>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</si>
  <si>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</si>
  <si>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</si>
  <si>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</si>
  <si>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</si>
  <si>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</si>
  <si>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</si>
  <si>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</si>
  <si>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</si>
  <si>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</si>
  <si>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</si>
  <si>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</si>
  <si>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</si>
  <si>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</si>
  <si>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</si>
  <si>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</si>
  <si>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</si>
  <si>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</si>
  <si>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</si>
  <si>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</si>
  <si>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</si>
  <si>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</si>
  <si>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</si>
  <si>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</si>
  <si>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</si>
  <si>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</si>
  <si>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</si>
  <si>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</si>
  <si>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</si>
  <si>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</si>
  <si>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</si>
  <si>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</si>
  <si>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</si>
  <si>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</si>
  <si>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</si>
  <si>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</si>
  <si>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</si>
  <si>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</si>
  <si>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</si>
  <si>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</si>
  <si>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</si>
  <si>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</si>
  <si>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</si>
  <si>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</si>
  <si>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</si>
  <si>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</si>
  <si>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</si>
  <si>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</si>
  <si>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</si>
  <si>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</si>
  <si>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</si>
  <si>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</si>
  <si>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</si>
  <si>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</si>
  <si>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</si>
  <si>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</si>
  <si>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</si>
  <si>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</si>
  <si>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</si>
  <si>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</si>
  <si>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</si>
  <si>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</si>
  <si>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</si>
  <si>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</si>
  <si>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</si>
  <si>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</si>
  <si>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</si>
  <si>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</si>
  <si>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</si>
  <si>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</si>
  <si>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</si>
  <si>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</si>
  <si>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</si>
  <si>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</si>
  <si>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</si>
  <si>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</si>
  <si>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</si>
  <si>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</si>
  <si>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</si>
  <si>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</si>
  <si>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</si>
  <si>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</si>
  <si>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</si>
  <si>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</si>
  <si>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</si>
  <si>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</si>
  <si>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</si>
  <si>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</si>
  <si>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</si>
  <si>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</si>
  <si>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</si>
  <si>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</si>
  <si>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</si>
  <si>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</si>
  <si>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</si>
  <si>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</si>
  <si>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</si>
  <si>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</si>
  <si>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</si>
  <si>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</si>
  <si>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</si>
  <si>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</si>
  <si>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</si>
  <si>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</si>
  <si>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</si>
  <si>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</si>
  <si>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</si>
  <si>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</si>
  <si>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</si>
  <si>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</si>
  <si>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</si>
  <si>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</si>
  <si>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</si>
  <si>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</si>
  <si>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</si>
  <si>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</si>
  <si>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</si>
  <si>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</si>
  <si>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</si>
  <si>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</si>
  <si>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</si>
  <si>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</si>
  <si>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</si>
  <si>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</si>
  <si>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</si>
  <si>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</si>
  <si>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</si>
  <si>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</si>
  <si>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</si>
  <si>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</si>
  <si>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</si>
  <si>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</si>
  <si>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</si>
  <si>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</si>
  <si>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</si>
  <si>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</si>
  <si>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</si>
  <si>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</si>
  <si>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</si>
  <si>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</si>
  <si>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</si>
  <si>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</si>
  <si>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</si>
  <si>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</si>
  <si>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</si>
  <si>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</si>
  <si>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</si>
  <si>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</si>
  <si>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</si>
  <si>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</si>
  <si>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</si>
  <si>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</si>
  <si>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</si>
  <si>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</si>
  <si>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</si>
  <si>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</si>
  <si>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</si>
  <si>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</si>
  <si>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</si>
  <si>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</si>
  <si>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</si>
  <si>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</si>
  <si>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</si>
  <si>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</si>
  <si>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</si>
  <si>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</si>
  <si>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</si>
  <si>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</si>
  <si>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</si>
  <si>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</si>
  <si>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</si>
  <si>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</si>
  <si>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</si>
  <si>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</si>
  <si>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</si>
  <si>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</si>
  <si>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</si>
  <si>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</si>
  <si>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</si>
  <si>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</si>
  <si>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</si>
  <si>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</si>
  <si>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</si>
  <si>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</si>
  <si>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</si>
  <si>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</si>
  <si>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</si>
  <si>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</si>
  <si>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</si>
  <si>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</si>
  <si>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</si>
  <si>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</si>
  <si>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</si>
  <si>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</si>
  <si>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</si>
  <si>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</si>
  <si>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</si>
  <si>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</si>
  <si>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</si>
  <si>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</si>
  <si>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</si>
  <si>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</si>
  <si>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</si>
  <si>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</si>
  <si>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</si>
  <si>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</si>
  <si>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</si>
  <si>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</si>
  <si>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</si>
  <si>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</si>
  <si>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</si>
  <si>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</si>
  <si>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</si>
  <si>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</si>
  <si>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</si>
  <si>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</si>
  <si>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</si>
  <si>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</si>
  <si>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</si>
  <si>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</si>
  <si>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</si>
  <si>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</si>
  <si>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</si>
  <si>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</si>
  <si>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</si>
  <si>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</si>
  <si>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</si>
  <si>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</si>
  <si>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</si>
  <si>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</si>
  <si>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</si>
  <si>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</si>
  <si>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</si>
  <si>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</si>
  <si>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</si>
  <si>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</si>
  <si>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</si>
  <si>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</si>
  <si>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</si>
  <si>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</si>
  <si>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</si>
  <si>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</si>
  <si>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</si>
  <si>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</si>
  <si>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</si>
  <si>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</si>
  <si>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</si>
  <si>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</si>
  <si>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</si>
  <si>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</si>
  <si>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</si>
  <si>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</si>
  <si>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</si>
  <si>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</si>
  <si>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</si>
  <si>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</si>
  <si>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</si>
  <si>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</si>
  <si>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</si>
  <si>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</si>
  <si>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</si>
  <si>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</si>
  <si>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</si>
  <si>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</si>
  <si>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</si>
  <si>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</si>
  <si>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</si>
  <si>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</si>
  <si>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</si>
  <si>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</si>
  <si>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</si>
  <si>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</si>
  <si>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</si>
  <si>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</si>
  <si>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</si>
  <si>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</si>
  <si>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</si>
  <si>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</si>
  <si>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</si>
  <si>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</si>
  <si>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</si>
  <si>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</si>
  <si>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</si>
  <si>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</si>
  <si>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</si>
  <si>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</si>
  <si>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</si>
  <si>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</si>
  <si>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</si>
  <si>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</si>
  <si>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</si>
  <si>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</si>
  <si>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</si>
  <si>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</si>
  <si>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</si>
  <si>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</si>
  <si>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</si>
  <si>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</si>
  <si>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</si>
  <si>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</si>
  <si>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</si>
  <si>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</si>
  <si>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</si>
  <si>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</si>
  <si>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</si>
  <si>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</si>
  <si>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</si>
  <si>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</si>
  <si>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</si>
  <si>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</si>
  <si>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</si>
  <si>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</si>
  <si>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</si>
  <si>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</si>
  <si>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</si>
  <si>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</si>
  <si>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</si>
  <si>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</si>
  <si>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</si>
  <si>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</si>
  <si>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</si>
  <si>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</si>
  <si>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</si>
  <si>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</si>
  <si>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</si>
  <si>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</si>
  <si>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</si>
  <si>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</si>
  <si>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</si>
  <si>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</si>
  <si>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</si>
  <si>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</si>
  <si>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</si>
  <si>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</si>
  <si>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</si>
  <si>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</si>
  <si>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</si>
  <si>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</si>
  <si>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</si>
  <si>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</si>
  <si>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</si>
  <si>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</si>
  <si>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</si>
  <si>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</si>
  <si>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</si>
  <si>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</si>
  <si>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</si>
  <si>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</si>
  <si>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</si>
  <si>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</si>
  <si>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</si>
  <si>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</si>
  <si>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</si>
  <si>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</si>
  <si>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</si>
  <si>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</si>
  <si>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</si>
  <si>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</si>
  <si>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</si>
  <si>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</si>
  <si>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</si>
  <si>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</si>
  <si>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</si>
  <si>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</si>
  <si>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</si>
  <si>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</si>
  <si>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</si>
  <si>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</si>
  <si>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</si>
  <si>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</si>
  <si>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</si>
  <si>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</si>
  <si>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</si>
  <si>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</si>
  <si>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</si>
  <si>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</si>
  <si>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</si>
  <si>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</si>
  <si>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</si>
  <si>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</si>
  <si>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</si>
  <si>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</si>
  <si>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</si>
  <si>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</si>
  <si>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</si>
  <si>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</si>
  <si>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</si>
  <si>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</si>
  <si>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</si>
  <si>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</si>
  <si>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</si>
  <si>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</si>
  <si>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</si>
  <si>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</si>
  <si>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</si>
  <si>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</si>
  <si>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</si>
  <si>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</si>
  <si>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</si>
  <si>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</si>
  <si>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</si>
  <si>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</si>
  <si>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</si>
  <si>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</si>
  <si>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</si>
  <si>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</si>
  <si>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</si>
  <si>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</si>
  <si>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</si>
  <si>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</si>
  <si>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</si>
  <si>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</si>
  <si>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</si>
  <si>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</si>
  <si>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</si>
  <si>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</si>
  <si>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</si>
  <si>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</si>
  <si>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</si>
  <si>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</si>
  <si>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</si>
  <si>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</si>
  <si>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</si>
  <si>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</si>
  <si>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</si>
  <si>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</si>
  <si>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</si>
  <si>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</si>
  <si>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</si>
  <si>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</si>
  <si>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</si>
  <si>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</si>
  <si>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</si>
  <si>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</si>
  <si>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</si>
  <si>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</si>
  <si>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</si>
  <si>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</si>
  <si>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</si>
  <si>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</si>
  <si>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</si>
  <si>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</si>
  <si>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</si>
  <si>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</si>
  <si>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</si>
  <si>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</si>
  <si>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</si>
  <si>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</si>
  <si>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</si>
  <si>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</si>
  <si>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</si>
  <si>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</si>
  <si>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</si>
  <si>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</si>
  <si>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</si>
  <si>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</si>
  <si>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</si>
  <si>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</si>
  <si>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</si>
  <si>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</si>
  <si>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</si>
  <si>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</si>
  <si>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</si>
  <si>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</si>
  <si>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</si>
  <si>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</si>
  <si>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</si>
  <si>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</si>
  <si>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</si>
  <si>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</si>
  <si>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</si>
  <si>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</si>
  <si>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</si>
  <si>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</si>
  <si>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</si>
  <si>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</si>
  <si>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</si>
  <si>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</si>
  <si>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</si>
  <si>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</si>
  <si>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</si>
  <si>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</si>
  <si>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</si>
  <si>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</si>
  <si>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</si>
  <si>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</si>
  <si>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</si>
  <si>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</si>
  <si>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</si>
  <si>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</si>
  <si>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</si>
  <si>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</si>
  <si>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</si>
  <si>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</si>
  <si>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</si>
  <si>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</si>
  <si>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</si>
  <si>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</si>
  <si>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</si>
  <si>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</si>
  <si>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</si>
  <si>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</si>
  <si>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</si>
  <si>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</si>
  <si>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</si>
  <si>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</si>
  <si>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</si>
  <si>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</si>
  <si>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</si>
  <si>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</si>
  <si>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</si>
  <si>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</si>
  <si>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</si>
  <si>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</si>
  <si>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</si>
  <si>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</si>
  <si>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</si>
  <si>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</si>
  <si>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</si>
  <si>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</si>
  <si>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</si>
  <si>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</si>
  <si>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</si>
  <si>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</si>
  <si>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</si>
  <si>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</si>
  <si>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</si>
  <si>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</si>
  <si>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</si>
  <si>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</si>
  <si>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</si>
  <si>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</si>
  <si>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</si>
  <si>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</si>
  <si>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</si>
  <si>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</si>
  <si>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</si>
  <si>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</si>
  <si>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</si>
  <si>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</si>
  <si>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</si>
  <si>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</si>
  <si>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</si>
  <si>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</si>
  <si>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</si>
  <si>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</si>
  <si>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</si>
  <si>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</si>
  <si>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</si>
  <si>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</si>
  <si>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</si>
  <si>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</si>
  <si>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</si>
  <si>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</si>
  <si>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</si>
  <si>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</si>
  <si>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</si>
  <si>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</si>
  <si>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</si>
  <si>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</si>
  <si>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</si>
  <si>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</si>
  <si>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</si>
  <si>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</si>
  <si>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</si>
  <si>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</si>
  <si>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</si>
  <si>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</si>
  <si>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</si>
  <si>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</si>
  <si>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</si>
  <si>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</si>
  <si>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</si>
  <si>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</si>
  <si>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</si>
  <si>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</si>
  <si>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</si>
  <si>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</si>
  <si>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</si>
  <si>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</si>
  <si>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</si>
  <si>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</si>
  <si>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</si>
  <si>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</si>
  <si>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</si>
  <si>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</si>
  <si>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</si>
  <si>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</si>
  <si>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</si>
  <si>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</si>
  <si>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</si>
  <si>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</si>
  <si>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</si>
  <si>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</si>
  <si>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</si>
  <si>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</si>
  <si>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</si>
  <si>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</si>
  <si>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</si>
  <si>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</si>
  <si>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</si>
  <si>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</si>
  <si>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</si>
  <si>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</si>
  <si>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</si>
  <si>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</si>
  <si>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</si>
  <si>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</si>
  <si>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</si>
  <si>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</si>
  <si>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</si>
  <si>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</si>
  <si>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</si>
  <si>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</si>
  <si>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</si>
  <si>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</si>
  <si>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</si>
  <si>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</si>
  <si>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</si>
  <si>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</si>
  <si>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</si>
  <si>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</si>
  <si>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</si>
  <si>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</si>
  <si>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</si>
  <si>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</si>
  <si>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</si>
  <si>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</si>
  <si>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</si>
  <si>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</si>
  <si>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</si>
  <si>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</si>
  <si>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</si>
  <si>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</si>
  <si>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</si>
  <si>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</si>
  <si>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</si>
  <si>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</si>
  <si>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</si>
  <si>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</si>
  <si>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</si>
  <si>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</si>
  <si>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</si>
  <si>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</si>
  <si>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</si>
  <si>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</si>
  <si>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</si>
  <si>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</si>
  <si>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</si>
  <si>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</si>
  <si>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</si>
  <si>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</si>
  <si>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</si>
  <si>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</si>
  <si>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</si>
  <si>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</si>
  <si>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</si>
  <si>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</si>
  <si>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</si>
  <si>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</si>
  <si>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</si>
  <si>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</si>
  <si>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</si>
  <si>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</si>
  <si>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</si>
  <si>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</si>
  <si>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</si>
  <si>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</si>
  <si>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</si>
  <si>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</si>
  <si>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</si>
  <si>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</si>
  <si>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</si>
  <si>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</si>
  <si>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</si>
  <si>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</si>
  <si>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</si>
  <si>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</si>
  <si>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</si>
  <si>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</si>
  <si>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</si>
  <si>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</si>
  <si>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</si>
  <si>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</si>
  <si>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</si>
  <si>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</si>
  <si>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</si>
  <si>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</si>
  <si>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</si>
  <si>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</si>
  <si>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</si>
  <si>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</si>
  <si>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</si>
  <si>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</si>
  <si>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</si>
  <si>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</si>
  <si>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</si>
  <si>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</si>
  <si>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</si>
  <si>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</si>
  <si>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</si>
  <si>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</si>
  <si>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</si>
  <si>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</si>
  <si>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</si>
  <si>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</si>
  <si>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</si>
  <si>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</si>
  <si>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</si>
  <si>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</si>
  <si>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</si>
  <si>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</si>
  <si>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</si>
  <si>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</si>
  <si>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</si>
  <si>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</si>
  <si>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</si>
  <si>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</si>
  <si>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</si>
  <si>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</si>
  <si>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</si>
  <si>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</si>
  <si>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</si>
  <si>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</si>
  <si>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</si>
  <si>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</si>
  <si>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</si>
  <si>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</si>
  <si>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</si>
  <si>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</si>
  <si>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</si>
  <si>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</si>
  <si>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</si>
  <si>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</si>
  <si>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</si>
  <si>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</si>
  <si>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</si>
  <si>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</si>
  <si>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</si>
  <si>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</si>
  <si>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</si>
  <si>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</si>
  <si>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</si>
  <si>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</si>
  <si>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</si>
  <si>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</si>
  <si>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</si>
  <si>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</si>
  <si>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</si>
  <si>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</si>
  <si>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</si>
  <si>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</si>
  <si>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</si>
  <si>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</si>
  <si>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</si>
  <si>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</si>
  <si>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</si>
  <si>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</si>
  <si>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</si>
  <si>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</si>
  <si>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</si>
  <si>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</si>
  <si>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</si>
  <si>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</si>
  <si>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</si>
  <si>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</si>
  <si>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</si>
  <si>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</si>
  <si>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</si>
  <si>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</si>
  <si>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</si>
  <si>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</si>
  <si>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</si>
  <si>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</si>
  <si>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</si>
  <si>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</si>
  <si>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</si>
  <si>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</si>
  <si>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</si>
  <si>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</si>
  <si>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</si>
  <si>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</si>
  <si>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</si>
  <si>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</si>
  <si>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</si>
  <si>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</si>
  <si>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</si>
  <si>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</si>
  <si>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</si>
  <si>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</si>
  <si>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</si>
  <si>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</si>
  <si>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</si>
  <si>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</si>
  <si>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</si>
  <si>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</si>
  <si>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</si>
  <si>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</si>
  <si>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</si>
  <si>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</si>
  <si>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</si>
  <si>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</si>
  <si>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</si>
  <si>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</si>
  <si>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</si>
  <si>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</si>
  <si>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</si>
  <si>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</si>
  <si>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</si>
  <si>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</si>
  <si>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</si>
  <si>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</si>
  <si>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</si>
  <si>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</si>
  <si>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</si>
  <si>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</si>
  <si>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</si>
  <si>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</si>
  <si>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</si>
  <si>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</si>
  <si>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</si>
  <si>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</si>
  <si>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</si>
  <si>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</si>
  <si>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</si>
  <si>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</si>
  <si>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</si>
  <si>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</si>
  <si>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</si>
  <si>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</si>
  <si>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</si>
  <si>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</si>
  <si>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</si>
  <si>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</si>
  <si>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</si>
  <si>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</si>
  <si>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</si>
  <si>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</si>
  <si>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</si>
  <si>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</si>
  <si>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</si>
  <si>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</si>
  <si>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</si>
  <si>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</si>
  <si>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</si>
  <si>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</si>
  <si>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</si>
  <si>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</si>
  <si>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</si>
  <si>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</si>
  <si>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</si>
  <si>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</si>
  <si>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</si>
  <si>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</si>
  <si>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</si>
  <si>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</si>
  <si>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</si>
  <si>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</si>
  <si>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</si>
  <si>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</si>
  <si>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</si>
  <si>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</si>
  <si>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</si>
  <si>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</si>
  <si>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</si>
  <si>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</si>
  <si>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</si>
  <si>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</si>
  <si>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</si>
  <si>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</si>
  <si>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</si>
  <si>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</si>
  <si>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</si>
  <si>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</si>
  <si>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</si>
  <si>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</si>
  <si>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</si>
  <si>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</si>
  <si>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</si>
  <si>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</si>
  <si>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</si>
  <si>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</si>
  <si>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</si>
  <si>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</si>
  <si>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</si>
  <si>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</si>
  <si>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</si>
  <si>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</si>
  <si>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</si>
  <si>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</si>
  <si>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</si>
  <si>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</si>
  <si>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</si>
  <si>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</si>
  <si>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</si>
  <si>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</si>
  <si>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</si>
  <si>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</si>
  <si>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</si>
  <si>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</si>
  <si>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</si>
  <si>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</si>
  <si>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</si>
  <si>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</si>
  <si>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</si>
  <si>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</si>
  <si>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</si>
  <si>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</si>
  <si>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</si>
  <si>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</si>
  <si>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</si>
  <si>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</si>
  <si>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</si>
  <si>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</si>
  <si>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</si>
  <si>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</si>
  <si>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</si>
  <si>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</si>
  <si>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</si>
  <si>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</si>
  <si>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</si>
  <si>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</si>
  <si>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</si>
  <si>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</si>
  <si>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</si>
  <si>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</si>
  <si>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</si>
  <si>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</si>
  <si>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</si>
  <si>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</si>
  <si>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</si>
  <si>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</si>
  <si>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</si>
  <si>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</si>
  <si>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</si>
  <si>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</si>
  <si>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</si>
  <si>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</si>
  <si>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</si>
  <si>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</si>
  <si>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</si>
  <si>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</si>
  <si>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</si>
  <si>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</si>
  <si>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</si>
  <si>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</si>
  <si>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</si>
  <si>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</si>
  <si>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</si>
  <si>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</si>
  <si>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</si>
  <si>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</si>
  <si>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</si>
  <si>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</si>
  <si>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</si>
  <si>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</si>
  <si>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</si>
  <si>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</si>
  <si>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</si>
  <si>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</si>
  <si>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</si>
  <si>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</si>
  <si>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</si>
  <si>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</si>
  <si>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</si>
  <si>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</si>
  <si>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</si>
  <si>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</si>
  <si>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</si>
  <si>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</si>
  <si>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</si>
  <si>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</si>
  <si>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</si>
  <si>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</si>
  <si>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</si>
  <si>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</si>
  <si>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</si>
  <si>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</si>
  <si>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</si>
  <si>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</si>
  <si>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</si>
  <si>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</si>
  <si>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</si>
  <si>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</si>
  <si>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</si>
  <si>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</si>
  <si>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</si>
  <si>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</si>
  <si>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</si>
  <si>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</si>
  <si>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</si>
  <si>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</si>
  <si>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</si>
  <si>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</si>
  <si>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</si>
  <si>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</si>
  <si>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</si>
  <si>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</si>
  <si>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</si>
  <si>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</si>
  <si>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</si>
  <si>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</si>
  <si>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</si>
  <si>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</si>
  <si>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</si>
  <si>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</si>
  <si>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</si>
  <si>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</si>
  <si>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</si>
  <si>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</si>
  <si>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</si>
  <si>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</si>
  <si>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</si>
  <si>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</si>
  <si>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</si>
  <si>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</si>
  <si>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</si>
  <si>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</si>
  <si>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</si>
  <si>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</si>
  <si>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</si>
  <si>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</si>
  <si>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</si>
  <si>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</si>
  <si>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</si>
  <si>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</si>
  <si>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</si>
  <si>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</si>
  <si>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</si>
  <si>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</si>
  <si>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</si>
  <si>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</si>
  <si>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</si>
  <si>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</si>
  <si>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</si>
  <si>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</si>
  <si>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</si>
  <si>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</si>
  <si>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</si>
  <si>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</si>
  <si>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</si>
  <si>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</si>
  <si>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</si>
  <si>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</si>
  <si>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</si>
  <si>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</si>
  <si>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</si>
  <si>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</si>
  <si>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</si>
  <si>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</si>
  <si>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</si>
  <si>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</si>
  <si>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</si>
  <si>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</si>
  <si>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</si>
  <si>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</si>
  <si>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</si>
  <si>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</si>
  <si>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</si>
  <si>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</si>
  <si>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</si>
  <si>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</si>
  <si>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</si>
  <si>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</si>
  <si>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</si>
  <si>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</si>
  <si>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</si>
  <si>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</si>
  <si>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</si>
  <si>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</si>
  <si>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</si>
  <si>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</si>
  <si>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</si>
  <si>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</si>
  <si>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</si>
  <si>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</si>
  <si>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</si>
  <si>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</si>
  <si>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</si>
  <si>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</si>
  <si>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</si>
  <si>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</si>
  <si>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</si>
  <si>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</si>
  <si>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</si>
  <si>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</si>
  <si>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</si>
  <si>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</si>
  <si>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</si>
  <si>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</si>
  <si>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</si>
  <si>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</si>
  <si>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</si>
  <si>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</si>
  <si>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</si>
  <si>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</si>
  <si>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</si>
  <si>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</si>
  <si>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</si>
  <si>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</si>
  <si>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</si>
  <si>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</si>
  <si>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</si>
  <si>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</si>
  <si>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</si>
  <si>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</si>
  <si>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</si>
  <si>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</si>
  <si>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</si>
  <si>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</si>
  <si>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</si>
  <si>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</si>
  <si>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</si>
  <si>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</si>
  <si>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</si>
  <si>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</si>
  <si>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</si>
  <si>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</si>
  <si>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</si>
  <si>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</si>
  <si>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</si>
  <si>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</si>
  <si>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</si>
  <si>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</si>
  <si>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</si>
  <si>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</si>
  <si>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</si>
  <si>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</si>
  <si>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</si>
  <si>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</si>
  <si>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</si>
  <si>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</si>
  <si>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</si>
  <si>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</si>
  <si>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</si>
  <si>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</si>
  <si>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</si>
  <si>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</si>
  <si>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</si>
  <si>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</si>
  <si>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</si>
  <si>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</si>
  <si>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</si>
  <si>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</si>
  <si>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</si>
  <si>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</si>
  <si>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</si>
  <si>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</si>
  <si>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</si>
  <si>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</si>
  <si>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</si>
  <si>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</si>
  <si>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</si>
  <si>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</si>
  <si>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</si>
  <si>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</si>
  <si>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</si>
  <si>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</si>
  <si>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</si>
  <si>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</si>
  <si>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</si>
  <si>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</si>
  <si>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</si>
  <si>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</si>
  <si>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</si>
  <si>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</si>
  <si>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</si>
  <si>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</si>
  <si>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</si>
  <si>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</si>
  <si>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</si>
  <si>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</si>
  <si>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</si>
  <si>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</si>
  <si>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</si>
  <si>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</si>
  <si>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</si>
  <si>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</si>
  <si>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</si>
  <si>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</si>
  <si>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</si>
  <si>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</si>
  <si>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</si>
  <si>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</si>
  <si>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</si>
  <si>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</si>
  <si>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</si>
  <si>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</si>
  <si>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</si>
  <si>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</si>
  <si>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</si>
  <si>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</si>
  <si>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</si>
  <si>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</si>
  <si>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</si>
  <si>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</si>
  <si>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</si>
  <si>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</si>
  <si>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</si>
  <si>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</si>
  <si>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</si>
  <si>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</si>
  <si>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</si>
  <si>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</si>
  <si>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</si>
  <si>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</si>
  <si>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</si>
  <si>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</si>
  <si>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</si>
  <si>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</si>
  <si>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</si>
  <si>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</si>
  <si>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</si>
  <si>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</si>
  <si>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</si>
  <si>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</si>
  <si>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</si>
  <si>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</si>
  <si>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</si>
  <si>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</si>
  <si>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</si>
  <si>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</si>
  <si>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</si>
  <si>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</si>
  <si>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</si>
  <si>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</si>
  <si>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</si>
  <si>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</si>
  <si>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</si>
  <si>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</si>
  <si>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</si>
  <si>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</si>
  <si>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</si>
  <si>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</si>
  <si>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</si>
  <si>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</si>
  <si>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</si>
  <si>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</si>
  <si>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</si>
  <si>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</si>
  <si>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</si>
  <si>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</si>
  <si>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</si>
  <si>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</si>
  <si>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</si>
  <si>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</si>
  <si>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</si>
  <si>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</si>
  <si>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</si>
  <si>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</si>
  <si>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</si>
  <si>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</si>
  <si>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</si>
  <si>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</si>
  <si>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</si>
  <si>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</si>
  <si>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</si>
  <si>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</si>
  <si>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</si>
  <si>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</si>
  <si>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</si>
  <si>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</si>
  <si>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</si>
  <si>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</si>
  <si>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</si>
  <si>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</si>
  <si>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</si>
  <si>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</si>
  <si>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</si>
  <si>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</si>
  <si>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</si>
  <si>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</si>
  <si>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</si>
  <si>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</si>
  <si>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</si>
  <si>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</si>
  <si>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</si>
  <si>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</si>
  <si>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</si>
  <si>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</si>
  <si>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</si>
  <si>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</si>
  <si>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</si>
  <si>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</si>
  <si>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</si>
  <si>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</si>
  <si>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</si>
  <si>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</si>
  <si>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</si>
  <si>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</si>
  <si>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</si>
  <si>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</si>
  <si>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</si>
  <si>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</si>
  <si>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</si>
  <si>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</si>
  <si>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</si>
  <si>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</si>
  <si>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</si>
  <si>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</si>
  <si>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</si>
  <si>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</si>
  <si>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</si>
  <si>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</si>
  <si>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</si>
  <si>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</si>
  <si>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</si>
  <si>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</si>
  <si>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</si>
  <si>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</si>
  <si>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</si>
  <si>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</si>
  <si>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</si>
  <si>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</si>
  <si>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</si>
  <si>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</si>
  <si>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</si>
  <si>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</si>
  <si>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</si>
  <si>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</si>
  <si>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</si>
  <si>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</si>
  <si>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</si>
  <si>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</si>
  <si>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</si>
  <si>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</si>
  <si>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</si>
  <si>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</si>
  <si>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</si>
  <si>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</si>
  <si>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</si>
  <si>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</si>
  <si>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</si>
  <si>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</si>
  <si>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</si>
  <si>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</si>
  <si>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</si>
  <si>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</si>
  <si>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</si>
  <si>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</si>
  <si>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</si>
  <si>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</si>
  <si>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</si>
  <si>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</si>
  <si>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</si>
  <si>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</si>
  <si>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</si>
  <si>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</si>
  <si>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</si>
  <si>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</si>
  <si>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</si>
  <si>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</si>
  <si>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</si>
  <si>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</si>
  <si>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</si>
  <si>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</si>
  <si>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</si>
  <si>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</si>
  <si>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</si>
  <si>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</si>
  <si>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</si>
  <si>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</si>
  <si>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</si>
  <si>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</si>
  <si>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</si>
  <si>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</si>
  <si>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</si>
  <si>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</si>
  <si>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</si>
  <si>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</si>
  <si>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</si>
  <si>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</si>
  <si>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</si>
  <si>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</si>
  <si>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</si>
  <si>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</si>
  <si>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</si>
  <si>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</si>
  <si>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</si>
  <si>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</si>
  <si>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</si>
  <si>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</si>
  <si>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</si>
  <si>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</si>
  <si>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</si>
  <si>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</si>
  <si>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</si>
  <si>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</si>
  <si>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</si>
  <si>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</si>
  <si>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</si>
  <si>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</si>
  <si>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</si>
  <si>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</si>
  <si>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</si>
  <si>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</si>
  <si>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</si>
  <si>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</si>
  <si>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</si>
  <si>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</si>
  <si>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</si>
  <si>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</si>
  <si>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</si>
  <si>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</si>
  <si>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</si>
  <si>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</si>
  <si>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</si>
  <si>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</si>
  <si>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</si>
  <si>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</si>
  <si>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</si>
  <si>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</si>
  <si>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</si>
  <si>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</si>
  <si>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</si>
  <si>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</si>
  <si>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</si>
  <si>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</si>
  <si>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</si>
  <si>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</si>
  <si>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</si>
  <si>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</si>
  <si>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</si>
  <si>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</si>
  <si>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</si>
  <si>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</si>
  <si>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</si>
  <si>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</si>
  <si>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</si>
  <si>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</si>
  <si>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</si>
  <si>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</si>
  <si>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</si>
  <si>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</si>
  <si>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</si>
  <si>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</si>
  <si>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</si>
  <si>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</si>
  <si>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</si>
  <si>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</si>
  <si>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</si>
  <si>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</si>
  <si>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</si>
  <si>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</si>
  <si>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</si>
  <si>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</si>
  <si>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</si>
  <si>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</si>
  <si>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</si>
  <si>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</si>
  <si>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</si>
  <si>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</si>
  <si>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</si>
  <si>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</si>
  <si>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</si>
  <si>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</si>
  <si>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</si>
  <si>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</si>
  <si>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</si>
  <si>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</si>
  <si>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</si>
  <si>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</si>
  <si>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</si>
  <si>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</si>
  <si>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</si>
  <si>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</si>
  <si>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</si>
  <si>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</si>
  <si>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</si>
  <si>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</si>
  <si>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</si>
  <si>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</si>
  <si>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</si>
  <si>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</si>
  <si>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</si>
  <si>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</si>
  <si>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</si>
  <si>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</si>
  <si>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</si>
  <si>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</si>
  <si>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</si>
  <si>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</si>
  <si>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</si>
  <si>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</si>
  <si>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</si>
  <si>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</si>
  <si>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</si>
  <si>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</si>
  <si>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</si>
  <si>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</si>
  <si>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</si>
  <si>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</si>
  <si>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</si>
  <si>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</si>
  <si>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</si>
  <si>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</si>
  <si>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</si>
  <si>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</si>
  <si>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</si>
  <si>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</si>
  <si>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</si>
  <si>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</si>
  <si>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</si>
  <si>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</si>
  <si>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</si>
  <si>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</si>
  <si>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</si>
  <si>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</si>
  <si>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</si>
  <si>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</si>
  <si>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</si>
  <si>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</si>
  <si>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</si>
  <si>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</si>
  <si>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</si>
  <si>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</si>
  <si>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</si>
  <si>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</si>
  <si>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</si>
  <si>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</si>
  <si>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</si>
  <si>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</si>
  <si>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</si>
  <si>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</si>
  <si>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</si>
  <si>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</si>
  <si>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</si>
  <si>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</si>
  <si>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</si>
  <si>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</si>
  <si>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</si>
  <si>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</si>
  <si>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</si>
  <si>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</si>
  <si>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</si>
  <si>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</si>
  <si>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</si>
  <si>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</si>
  <si>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</si>
  <si>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</si>
  <si>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</si>
  <si>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</si>
  <si>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</si>
  <si>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</si>
  <si>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</si>
  <si>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</si>
  <si>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</si>
  <si>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</si>
  <si>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</si>
  <si>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</si>
  <si>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</si>
  <si>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</si>
  <si>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</si>
  <si>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</si>
  <si>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</si>
  <si>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</si>
  <si>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</si>
  <si>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</si>
  <si>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</si>
  <si>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</si>
  <si>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</si>
  <si>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</si>
  <si>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</si>
  <si>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</si>
  <si>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</si>
  <si>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</si>
  <si>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</si>
  <si>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</si>
  <si>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</si>
  <si>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</si>
  <si>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</si>
  <si>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</si>
  <si>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</si>
  <si>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</si>
  <si>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</si>
  <si>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</si>
  <si>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</si>
  <si>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</si>
  <si>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</si>
  <si>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</si>
  <si>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</si>
  <si>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</si>
  <si>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</si>
  <si>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</si>
  <si>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</si>
  <si>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</si>
  <si>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</si>
  <si>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</si>
  <si>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</si>
  <si>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</si>
  <si>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</si>
  <si>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</si>
  <si>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</si>
  <si>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</si>
  <si>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</si>
  <si>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</si>
  <si>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</si>
  <si>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</si>
  <si>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</si>
  <si>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</si>
  <si>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</si>
  <si>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</si>
  <si>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</si>
  <si>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</si>
  <si>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</si>
  <si>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</si>
  <si>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</si>
  <si>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</si>
  <si>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</si>
  <si>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</si>
  <si>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</si>
  <si>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</si>
  <si>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</si>
  <si>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</si>
  <si>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</si>
  <si>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</si>
  <si>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</si>
  <si>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</si>
  <si>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</si>
  <si>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</si>
  <si>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</si>
  <si>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</si>
  <si>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</si>
  <si>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</si>
  <si>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</si>
  <si>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</si>
  <si>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</si>
  <si>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</si>
  <si>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</si>
  <si>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</si>
  <si>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</si>
  <si>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</si>
  <si>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</si>
  <si>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</si>
  <si>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</si>
  <si>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</si>
  <si>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</si>
  <si>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</si>
  <si>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</si>
  <si>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</si>
  <si>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</si>
  <si>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</si>
  <si>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</si>
  <si>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</si>
  <si>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</si>
  <si>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</si>
  <si>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</si>
  <si>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</si>
  <si>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</si>
  <si>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</si>
  <si>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</si>
  <si>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</si>
  <si>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</si>
  <si>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</si>
  <si>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</si>
  <si>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</si>
  <si>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</si>
  <si>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</si>
  <si>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</si>
  <si>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</si>
  <si>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</si>
  <si>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</si>
  <si>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</si>
  <si>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</si>
  <si>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</si>
  <si>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</si>
  <si>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</si>
  <si>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</si>
  <si>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</si>
  <si>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</si>
  <si>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</si>
  <si>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</si>
  <si>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</si>
  <si>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</si>
  <si>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</si>
  <si>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</si>
  <si>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</si>
  <si>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</si>
  <si>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</si>
  <si>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</si>
  <si>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</si>
  <si>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</si>
  <si>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</si>
  <si>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</si>
  <si>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</si>
  <si>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</si>
  <si>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</si>
  <si>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</si>
  <si>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</si>
  <si>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</si>
  <si>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</si>
  <si>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</si>
  <si>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</si>
  <si>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</si>
  <si>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</si>
  <si>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</si>
  <si>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</si>
  <si>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</si>
  <si>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</si>
  <si>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</si>
  <si>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</si>
  <si>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</si>
  <si>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</si>
  <si>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</si>
  <si>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</si>
  <si>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</si>
  <si>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</si>
  <si>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</si>
  <si>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</si>
  <si>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</si>
  <si>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</si>
  <si>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</si>
  <si>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</si>
  <si>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</si>
  <si>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</si>
  <si>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</si>
  <si>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</si>
  <si>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</si>
  <si>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</si>
  <si>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</si>
  <si>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</si>
  <si>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</si>
  <si>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</si>
  <si>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</si>
  <si>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</si>
  <si>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</si>
  <si>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</si>
  <si>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</si>
  <si>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</si>
  <si>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</si>
  <si>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</si>
  <si>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</si>
  <si>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</si>
  <si>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</si>
  <si>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</si>
  <si>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</si>
  <si>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</si>
  <si>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</si>
  <si>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</si>
  <si>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</si>
  <si>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</si>
  <si>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</si>
  <si>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</si>
  <si>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</si>
  <si>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</si>
  <si>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</si>
  <si>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</si>
  <si>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</si>
  <si>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</si>
  <si>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</si>
  <si>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</si>
  <si>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</si>
  <si>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</si>
  <si>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</si>
  <si>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</si>
  <si>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</si>
  <si>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</si>
  <si>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</si>
  <si>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</si>
  <si>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</si>
  <si>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</si>
  <si>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</si>
  <si>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</si>
  <si>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</si>
  <si>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</si>
  <si>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</si>
  <si>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</si>
  <si>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</si>
  <si>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</si>
  <si>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</si>
  <si>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</si>
  <si>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</si>
  <si>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</si>
  <si>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</si>
  <si>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</si>
  <si>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</si>
  <si>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</si>
  <si>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</si>
  <si>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</si>
  <si>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</si>
  <si>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</si>
  <si>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</si>
  <si>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</si>
  <si>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</si>
  <si>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</si>
  <si>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</si>
  <si>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</si>
  <si>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</si>
  <si>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</si>
  <si>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</si>
  <si>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</si>
  <si>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</si>
  <si>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</si>
  <si>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</si>
  <si>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</si>
  <si>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</si>
  <si>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</si>
  <si>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</si>
  <si>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</si>
  <si>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</si>
  <si>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</si>
  <si>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</si>
  <si>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</si>
  <si>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</si>
  <si>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</si>
  <si>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</si>
  <si>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</si>
  <si>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</si>
  <si>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</si>
  <si>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</si>
  <si>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</si>
  <si>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</si>
  <si>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</si>
  <si>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</si>
  <si>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</si>
  <si>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</si>
  <si>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</si>
  <si>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</si>
  <si>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</si>
  <si>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</si>
  <si>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</si>
  <si>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</si>
  <si>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</si>
  <si>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</si>
  <si>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</si>
  <si>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</si>
  <si>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</si>
  <si>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</si>
  <si>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</si>
  <si>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</si>
  <si>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</si>
  <si>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</si>
  <si>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</si>
  <si>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</si>
  <si>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</si>
  <si>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</si>
  <si>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</si>
  <si>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</si>
  <si>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</si>
  <si>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</si>
  <si>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</si>
  <si>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</si>
  <si>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</si>
  <si>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</si>
  <si>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</si>
  <si>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</si>
  <si>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</si>
  <si>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</si>
  <si>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</si>
  <si>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</si>
  <si>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</si>
  <si>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</si>
  <si>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</si>
  <si>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</si>
  <si>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</si>
  <si>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</si>
  <si>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</si>
  <si>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</si>
  <si>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</si>
  <si>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</si>
  <si>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</si>
  <si>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</si>
  <si>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</si>
  <si>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</si>
  <si>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</si>
  <si>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</si>
  <si>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</si>
  <si>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</si>
  <si>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</si>
  <si>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</si>
  <si>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</si>
  <si>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</si>
  <si>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</si>
  <si>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</si>
  <si>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</si>
  <si>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</si>
  <si>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</si>
  <si>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</si>
  <si>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</si>
  <si>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</si>
  <si>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</si>
  <si>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</si>
  <si>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</si>
  <si>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</si>
  <si>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</si>
  <si>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</si>
  <si>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</si>
  <si>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</si>
  <si>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</si>
  <si>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</si>
  <si>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</si>
  <si>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</si>
  <si>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</si>
  <si>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</si>
  <si>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</si>
  <si>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</si>
  <si>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</si>
  <si>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</si>
  <si>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</si>
  <si>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</si>
  <si>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</si>
  <si>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</si>
  <si>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</si>
  <si>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</si>
  <si>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</si>
  <si>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</si>
  <si>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</si>
  <si>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</si>
  <si>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</si>
  <si>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</si>
  <si>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</si>
  <si>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</si>
  <si>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</si>
  <si>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</si>
  <si>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</si>
  <si>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</si>
  <si>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</si>
  <si>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</si>
  <si>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</si>
  <si>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</si>
  <si>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</si>
  <si>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</si>
  <si>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</si>
  <si>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</si>
  <si>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</si>
  <si>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</si>
  <si>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</si>
  <si>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</si>
  <si>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</si>
  <si>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</si>
  <si>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</si>
  <si>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</si>
  <si>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</si>
  <si>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</si>
  <si>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</si>
  <si>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</si>
  <si>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</si>
  <si>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</si>
  <si>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</si>
  <si>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</si>
  <si>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</si>
  <si>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</si>
  <si>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</si>
  <si>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</si>
  <si>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</si>
  <si>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</si>
  <si>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</si>
  <si>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</si>
  <si>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</si>
  <si>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</si>
  <si>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</si>
  <si>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</si>
  <si>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</si>
  <si>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</si>
  <si>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</si>
  <si>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</si>
  <si>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</si>
  <si>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</si>
  <si>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</si>
  <si>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</si>
  <si>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</si>
  <si>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</si>
  <si>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</si>
  <si>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</si>
  <si>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</si>
  <si>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</si>
  <si>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</si>
  <si>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</si>
  <si>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</si>
  <si>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</si>
  <si>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</si>
  <si>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</si>
  <si>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</si>
  <si>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</si>
  <si>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</si>
  <si>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</si>
  <si>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</si>
  <si>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</si>
  <si>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</si>
  <si>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</si>
  <si>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</si>
  <si>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</si>
  <si>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</si>
  <si>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</si>
  <si>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</si>
  <si>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</si>
  <si>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</si>
  <si>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</si>
  <si>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</si>
  <si>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</si>
  <si>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</si>
  <si>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</si>
  <si>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</si>
  <si>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</si>
  <si>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</si>
  <si>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</si>
  <si>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</si>
  <si>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</si>
  <si>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</si>
  <si>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</si>
  <si>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</si>
  <si>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</si>
  <si>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</si>
  <si>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</si>
  <si>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</si>
  <si>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</si>
  <si>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</si>
  <si>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</si>
  <si>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</si>
  <si>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</si>
  <si>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</si>
  <si>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</si>
  <si>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</si>
  <si>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</si>
  <si>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</si>
  <si>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</si>
  <si>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</si>
  <si>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</si>
  <si>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</si>
  <si>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</si>
  <si>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</si>
  <si>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</si>
  <si>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</si>
  <si>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</si>
  <si>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</si>
  <si>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</si>
  <si>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</si>
  <si>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</si>
  <si>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</si>
  <si>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</si>
  <si>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</si>
  <si>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</si>
  <si>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</si>
  <si>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</si>
  <si>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</si>
  <si>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</si>
  <si>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</si>
  <si>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</si>
  <si>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</si>
  <si>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</si>
  <si>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</si>
  <si>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</si>
  <si>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</si>
  <si>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</si>
  <si>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</si>
  <si>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</si>
  <si>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</si>
  <si>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</si>
  <si>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</si>
  <si>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</si>
  <si>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</si>
  <si>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</si>
  <si>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</si>
  <si>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</si>
  <si>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</si>
  <si>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</si>
  <si>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</si>
  <si>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</si>
  <si>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</si>
  <si>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</si>
  <si>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</si>
  <si>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</si>
  <si>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</si>
  <si>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</si>
  <si>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</si>
  <si>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</si>
  <si>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</si>
  <si>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</si>
  <si>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</si>
  <si>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</si>
  <si>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</si>
  <si>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</si>
  <si>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</si>
  <si>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</si>
  <si>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</si>
  <si>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</si>
  <si>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</si>
  <si>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</si>
  <si>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</si>
  <si>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</si>
  <si>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</si>
  <si>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</si>
  <si>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</si>
  <si>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</si>
  <si>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</si>
  <si>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</si>
  <si>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</si>
  <si>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</si>
  <si>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</si>
  <si>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</si>
  <si>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</si>
  <si>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</si>
  <si>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</si>
  <si>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</si>
  <si>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</si>
  <si>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</si>
  <si>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</si>
  <si>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</si>
  <si>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</si>
  <si>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</si>
  <si>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</si>
  <si>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</si>
  <si>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</si>
  <si>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</si>
  <si>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</si>
  <si>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</si>
  <si>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</si>
  <si>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</si>
  <si>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</si>
  <si>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</si>
  <si>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</si>
  <si>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</si>
  <si>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</si>
  <si>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</si>
  <si>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</si>
  <si>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</si>
  <si>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</si>
  <si>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</si>
  <si>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</si>
  <si>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</si>
  <si>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</si>
  <si>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</si>
  <si>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</si>
  <si>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</si>
  <si>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</si>
  <si>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</si>
  <si>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</si>
  <si>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</si>
  <si>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</si>
  <si>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</si>
  <si>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</si>
  <si>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</si>
  <si>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</si>
  <si>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</si>
  <si>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</si>
  <si>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</si>
  <si>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</si>
  <si>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</si>
  <si>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</si>
  <si>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</si>
  <si>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</si>
  <si>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</si>
  <si>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</si>
  <si>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</si>
  <si>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</si>
  <si>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</si>
  <si>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</si>
  <si>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</si>
  <si>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</si>
  <si>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</si>
  <si>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</si>
  <si>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</si>
  <si>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</si>
  <si>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</si>
  <si>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</si>
  <si>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</si>
  <si>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</si>
  <si>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</si>
  <si>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</si>
  <si>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</si>
  <si>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</si>
  <si>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</si>
  <si>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</si>
  <si>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</si>
  <si>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</si>
  <si>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</si>
  <si>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</si>
  <si>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</si>
  <si>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</si>
  <si>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</si>
  <si>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</si>
  <si>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</si>
  <si>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</si>
  <si>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</si>
  <si>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</si>
  <si>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</si>
  <si>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</si>
  <si>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</si>
  <si>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</si>
  <si>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</si>
  <si>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</si>
  <si>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</si>
  <si>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</si>
  <si>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</si>
  <si>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</si>
  <si>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</si>
  <si>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</si>
  <si>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</si>
  <si>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</si>
  <si>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</si>
  <si>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</si>
  <si>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</si>
  <si>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</si>
  <si>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</si>
  <si>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</si>
  <si>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</si>
  <si>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</si>
  <si>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</si>
  <si>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</si>
  <si>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</si>
  <si>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</si>
  <si>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</si>
  <si>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</si>
  <si>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</si>
  <si>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</si>
  <si>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</si>
  <si>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</si>
  <si>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</si>
  <si>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</si>
  <si>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</si>
  <si>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</si>
  <si>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</si>
  <si>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</si>
  <si>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</si>
  <si>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</si>
  <si>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</si>
  <si>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</si>
  <si>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</si>
  <si>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</si>
  <si>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</si>
  <si>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</si>
  <si>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</si>
  <si>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</si>
  <si>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</si>
  <si>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</si>
  <si>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</si>
  <si>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</si>
  <si>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</si>
  <si>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</si>
  <si>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</si>
  <si>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</si>
  <si>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</si>
  <si>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</si>
  <si>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</si>
  <si>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</si>
  <si>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</si>
  <si>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</si>
  <si>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</si>
  <si>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</si>
  <si>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</si>
  <si>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</si>
  <si>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</si>
  <si>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</si>
  <si>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</si>
  <si>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</si>
  <si>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</si>
  <si>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</si>
  <si>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</si>
  <si>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</si>
  <si>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</si>
  <si>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</si>
  <si>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</si>
  <si>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</si>
  <si>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</si>
  <si>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</si>
  <si>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</si>
  <si>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</si>
  <si>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</si>
  <si>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</si>
  <si>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</si>
  <si>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</si>
  <si>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</si>
  <si>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</si>
  <si>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</si>
  <si>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</si>
  <si>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</si>
  <si>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</si>
  <si>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</si>
  <si>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</si>
  <si>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</si>
  <si>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</si>
  <si>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</si>
  <si>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</si>
  <si>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</si>
  <si>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</si>
  <si>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</si>
  <si>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</si>
  <si>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</si>
  <si>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</si>
  <si>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</si>
  <si>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</si>
  <si>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</si>
  <si>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</si>
  <si>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</si>
  <si>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</si>
  <si>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</si>
  <si>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</si>
  <si>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</si>
  <si>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</si>
  <si>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</si>
  <si>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</si>
  <si>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</si>
  <si>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</si>
  <si>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</si>
  <si>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</si>
  <si>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</si>
  <si>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</si>
  <si>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</si>
  <si>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</si>
  <si>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</si>
  <si>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</si>
  <si>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</si>
  <si>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</si>
  <si>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</si>
  <si>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</si>
  <si>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</si>
  <si>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</si>
  <si>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</si>
  <si>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</si>
  <si>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</si>
  <si>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</si>
  <si>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</si>
  <si>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</si>
  <si>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</si>
  <si>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</si>
  <si>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</si>
  <si>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</si>
  <si>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</si>
  <si>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</si>
  <si>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</si>
  <si>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</si>
  <si>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</si>
  <si>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</si>
  <si>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</si>
  <si>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</si>
  <si>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</si>
  <si>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</si>
  <si>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</si>
  <si>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</si>
  <si>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</si>
  <si>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</si>
  <si>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</si>
  <si>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</si>
  <si>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</si>
  <si>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</si>
  <si>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</si>
  <si>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</si>
  <si>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</si>
  <si>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</si>
  <si>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</si>
  <si>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</si>
  <si>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</si>
  <si>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</si>
  <si>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</si>
  <si>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</si>
  <si>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</si>
  <si>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</si>
  <si>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</si>
  <si>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</si>
  <si>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</si>
  <si>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</si>
  <si>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</si>
  <si>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</si>
  <si>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</si>
  <si>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</si>
  <si>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</si>
  <si>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</si>
  <si>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</si>
  <si>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</si>
  <si>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</si>
  <si>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</si>
  <si>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</si>
  <si>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</si>
  <si>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</si>
  <si>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</si>
  <si>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</si>
  <si>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</si>
  <si>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</si>
  <si>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</si>
  <si>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</si>
  <si>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</si>
  <si>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</si>
  <si>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</si>
  <si>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</si>
  <si>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</si>
  <si>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</si>
  <si>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</si>
  <si>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</si>
  <si>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</si>
  <si>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</si>
  <si>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</si>
  <si>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</si>
  <si>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</si>
  <si>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</si>
  <si>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</si>
  <si>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</si>
  <si>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</si>
  <si>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</si>
  <si>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</si>
  <si>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</si>
  <si>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</si>
  <si>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</si>
  <si>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</si>
  <si>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</si>
  <si>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</si>
  <si>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</si>
  <si>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</si>
  <si>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</si>
  <si>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</si>
  <si>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</si>
  <si>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</si>
  <si>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</si>
  <si>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</si>
  <si>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</si>
  <si>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</si>
  <si>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</si>
  <si>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</si>
  <si>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</si>
  <si>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</si>
  <si>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</si>
  <si>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</si>
  <si>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</si>
  <si>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</si>
  <si>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</si>
  <si>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</si>
  <si>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</si>
  <si>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</si>
  <si>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</si>
  <si>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</si>
  <si>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</si>
  <si>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</si>
  <si>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</si>
  <si>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</si>
  <si>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</si>
  <si>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</si>
  <si>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</si>
  <si>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</si>
  <si>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</si>
  <si>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</si>
  <si>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</si>
  <si>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</si>
  <si>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</si>
  <si>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</si>
  <si>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</si>
  <si>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</si>
  <si>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</si>
  <si>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</si>
  <si>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</si>
  <si>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</si>
  <si>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</si>
  <si>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</si>
  <si>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</si>
  <si>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</si>
  <si>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</si>
  <si>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</si>
  <si>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</si>
  <si>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</si>
  <si>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</si>
  <si>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</si>
  <si>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</si>
  <si>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</si>
  <si>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</si>
  <si>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</si>
  <si>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</si>
  <si>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</si>
  <si>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</si>
  <si>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</si>
  <si>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</si>
  <si>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</si>
  <si>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</si>
  <si>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</si>
  <si>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</si>
  <si>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</si>
  <si>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</si>
  <si>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</si>
  <si>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</si>
  <si>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</si>
  <si>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</si>
  <si>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</si>
  <si>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</si>
  <si>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</si>
  <si>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</si>
  <si>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</si>
  <si>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</si>
  <si>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</si>
  <si>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</si>
  <si>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</si>
  <si>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</si>
  <si>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</si>
  <si>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</si>
  <si>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</si>
  <si>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</si>
  <si>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</si>
  <si>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</si>
  <si>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</si>
  <si>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</si>
  <si>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</si>
  <si>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</si>
  <si>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</si>
  <si>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</si>
  <si>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</si>
  <si>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</si>
  <si>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</si>
  <si>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</si>
  <si>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</si>
  <si>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</si>
  <si>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</si>
  <si>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</si>
  <si>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</si>
  <si>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</si>
  <si>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</si>
  <si>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</si>
  <si>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</si>
  <si>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</si>
  <si>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</si>
  <si>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</si>
  <si>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</si>
  <si>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</si>
  <si>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</si>
  <si>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</si>
  <si>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</si>
  <si>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</si>
  <si>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</si>
  <si>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</si>
  <si>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</si>
  <si>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</si>
  <si>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</si>
  <si>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</si>
  <si>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</si>
  <si>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</si>
  <si>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</si>
  <si>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</si>
  <si>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</si>
  <si>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</si>
  <si>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</si>
  <si>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</si>
  <si>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</si>
  <si>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</si>
  <si>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</si>
  <si>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</si>
  <si>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</si>
  <si>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</si>
  <si>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</si>
  <si>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</si>
  <si>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</si>
  <si>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</si>
  <si>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</si>
  <si>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</si>
  <si>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</si>
  <si>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</si>
  <si>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</si>
  <si>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</si>
  <si>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</si>
  <si>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</si>
  <si>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</si>
  <si>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</si>
  <si>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</si>
  <si>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</si>
  <si>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</si>
  <si>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</si>
  <si>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</si>
  <si>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</si>
  <si>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</si>
  <si>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</si>
  <si>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</si>
  <si>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</si>
  <si>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</si>
  <si>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</si>
  <si>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</si>
  <si>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</si>
  <si>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</si>
  <si>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</si>
  <si>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</si>
  <si>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</si>
  <si>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</si>
  <si>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</si>
  <si>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</si>
  <si>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</si>
  <si>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</si>
  <si>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</si>
  <si>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</si>
  <si>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</si>
  <si>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</si>
  <si>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</si>
  <si>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</si>
  <si>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</si>
  <si>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</si>
  <si>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</si>
  <si>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</si>
  <si>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</si>
  <si>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</si>
  <si>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</si>
  <si>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</si>
  <si>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</si>
  <si>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</si>
  <si>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</si>
  <si>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</si>
  <si>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</si>
  <si>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</si>
  <si>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</si>
  <si>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</si>
  <si>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</si>
  <si>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</si>
  <si>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</si>
  <si>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</si>
  <si>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</si>
  <si>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</si>
  <si>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</si>
  <si>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</si>
  <si>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</si>
  <si>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</si>
  <si>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</si>
  <si>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</si>
  <si>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</si>
  <si>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</si>
  <si>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</si>
  <si>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</si>
  <si>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</si>
  <si>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</si>
  <si>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</si>
  <si>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</si>
  <si>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</si>
  <si>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</si>
  <si>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</si>
  <si>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</si>
  <si>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</si>
  <si>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</si>
  <si>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</si>
  <si>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</si>
  <si>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</si>
  <si>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</si>
  <si>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</si>
  <si>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</si>
  <si>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</si>
  <si>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</si>
  <si>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</si>
  <si>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</si>
  <si>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</si>
  <si>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</si>
  <si>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</si>
  <si>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</si>
  <si>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</si>
  <si>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</si>
  <si>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</si>
  <si>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</si>
  <si>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</si>
  <si>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</si>
  <si>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</si>
  <si>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</si>
  <si>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</si>
  <si>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</si>
  <si>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</si>
  <si>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</si>
  <si>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</si>
  <si>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</si>
  <si>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</si>
  <si>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</si>
  <si>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</si>
  <si>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</si>
  <si>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</si>
  <si>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</si>
  <si>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</si>
  <si>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</si>
  <si>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</si>
  <si>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</si>
  <si>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</si>
  <si>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</si>
  <si>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</si>
  <si>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</si>
  <si>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</si>
  <si>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</si>
  <si>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</si>
  <si>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</si>
  <si>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</si>
  <si>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</si>
  <si>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</si>
  <si>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</si>
  <si>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</si>
  <si>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</si>
  <si>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</si>
  <si>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</si>
  <si>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</si>
  <si>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</si>
  <si>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</si>
  <si>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</si>
  <si>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</si>
  <si>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</si>
  <si>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</si>
  <si>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</si>
  <si>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</si>
  <si>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</si>
  <si>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</si>
  <si>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</si>
  <si>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</si>
  <si>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</si>
  <si>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</si>
  <si>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</si>
  <si>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</si>
  <si>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</si>
  <si>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</si>
  <si>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</si>
  <si>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</si>
  <si>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</si>
  <si>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</si>
  <si>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</si>
  <si>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</si>
  <si>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</si>
  <si>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</si>
  <si>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</si>
  <si>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</si>
  <si>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</si>
  <si>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</si>
  <si>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</si>
  <si>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</si>
  <si>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</si>
  <si>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</si>
  <si>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</si>
  <si>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</si>
  <si>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</si>
  <si>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</si>
  <si>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</si>
  <si>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</si>
  <si>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</si>
  <si>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</si>
  <si>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</si>
  <si>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</si>
  <si>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</si>
  <si>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</si>
  <si>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</si>
  <si>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</si>
  <si>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</si>
  <si>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</si>
  <si>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</si>
  <si>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</si>
  <si>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</si>
  <si>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</si>
  <si>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</si>
  <si>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</si>
  <si>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</si>
  <si>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</si>
  <si>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</si>
  <si>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</si>
  <si>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</si>
  <si>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</si>
  <si>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</si>
  <si>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</si>
  <si>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</si>
  <si>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</si>
  <si>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</si>
  <si>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</si>
  <si>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</si>
  <si>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</si>
  <si>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</si>
  <si>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</si>
  <si>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</si>
  <si>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</si>
  <si>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</si>
  <si>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</si>
  <si>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</si>
  <si>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</si>
  <si>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</si>
  <si>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</si>
  <si>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</si>
  <si>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</si>
  <si>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</si>
  <si>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</si>
  <si>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</si>
  <si>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</si>
  <si>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</si>
  <si>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</si>
  <si>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</si>
  <si>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</si>
  <si>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</si>
  <si>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</si>
  <si>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</si>
  <si>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</si>
  <si>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</si>
  <si>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</si>
  <si>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</si>
  <si>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</si>
  <si>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</si>
  <si>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</si>
  <si>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</si>
  <si>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</si>
  <si>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</si>
  <si>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</si>
  <si>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</si>
  <si>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</si>
  <si>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</si>
  <si>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</si>
  <si>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</si>
  <si>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</si>
  <si>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</si>
  <si>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</si>
  <si>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</si>
  <si>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</si>
  <si>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</si>
  <si>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</si>
  <si>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</si>
  <si>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</si>
  <si>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</si>
  <si>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</si>
  <si>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</si>
  <si>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</si>
  <si>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</si>
  <si>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</si>
  <si>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</si>
  <si>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</si>
  <si>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</si>
  <si>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</si>
  <si>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</si>
  <si>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</si>
  <si>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</si>
  <si>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</si>
  <si>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</si>
  <si>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</si>
  <si>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</si>
  <si>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</si>
  <si>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</si>
  <si>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</si>
  <si>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</si>
  <si>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</si>
  <si>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</si>
  <si>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</si>
  <si>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</si>
  <si>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</si>
  <si>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</si>
  <si>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</si>
  <si>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</si>
  <si>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</si>
  <si>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</si>
  <si>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</si>
  <si>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</si>
  <si>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</si>
  <si>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</si>
  <si>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</si>
  <si>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</si>
  <si>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</si>
  <si>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</si>
  <si>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</si>
  <si>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</si>
  <si>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</si>
  <si>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</si>
  <si>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</si>
  <si>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</si>
  <si>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</si>
  <si>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</si>
  <si>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</si>
  <si>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</si>
  <si>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</si>
  <si>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</si>
  <si>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</si>
  <si>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</si>
  <si>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</si>
  <si>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</si>
  <si>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</si>
  <si>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</si>
  <si>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</si>
  <si>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</si>
  <si>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</si>
  <si>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</si>
  <si>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</si>
  <si>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</si>
  <si>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</si>
  <si>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</si>
  <si>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</si>
  <si>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</si>
  <si>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</si>
  <si>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</si>
  <si>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</si>
  <si>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</si>
  <si>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</si>
  <si>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</si>
  <si>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</si>
  <si>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</si>
  <si>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</si>
  <si>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</si>
  <si>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</si>
  <si>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</si>
  <si>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</si>
  <si>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</si>
  <si>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</si>
  <si>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</si>
  <si>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</si>
  <si>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</si>
  <si>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</si>
  <si>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</si>
  <si>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</si>
  <si>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</si>
  <si>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</si>
  <si>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</si>
  <si>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</si>
  <si>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</si>
  <si>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</si>
  <si>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</si>
  <si>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</si>
  <si>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</si>
  <si>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</si>
  <si>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</si>
  <si>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</si>
  <si>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</si>
  <si>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</si>
  <si>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</si>
  <si>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</si>
  <si>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</si>
  <si>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</si>
  <si>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</si>
  <si>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</si>
  <si>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</si>
  <si>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</si>
  <si>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</si>
  <si>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</si>
  <si>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</si>
  <si>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</si>
  <si>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</si>
  <si>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</si>
  <si>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</si>
  <si>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</si>
  <si>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</si>
  <si>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</si>
  <si>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</si>
  <si>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</si>
  <si>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</si>
  <si>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</si>
  <si>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</si>
  <si>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</si>
  <si>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</si>
  <si>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</si>
  <si>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</si>
  <si>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</si>
  <si>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</si>
  <si>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</si>
  <si>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</si>
  <si>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</si>
  <si>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</si>
  <si>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</si>
  <si>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</si>
  <si>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</si>
  <si>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</si>
  <si>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</si>
  <si>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</si>
  <si>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</si>
  <si>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</si>
  <si>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</si>
  <si>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</si>
  <si>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</si>
  <si>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</si>
  <si>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</si>
  <si>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</si>
  <si>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</si>
  <si>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</si>
  <si>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</si>
  <si>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</si>
  <si>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</si>
  <si>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</si>
  <si>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</si>
  <si>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</si>
  <si>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</si>
  <si>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</si>
  <si>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</si>
  <si>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</si>
  <si>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</si>
  <si>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</si>
  <si>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</si>
  <si>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</si>
  <si>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</si>
  <si>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</si>
  <si>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</si>
  <si>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</si>
  <si>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</si>
  <si>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</si>
  <si>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</si>
  <si>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</si>
  <si>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</si>
  <si>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</si>
  <si>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</si>
  <si>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</si>
  <si>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</si>
  <si>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</si>
  <si>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</si>
  <si>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</si>
  <si>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</si>
  <si>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</si>
  <si>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</si>
  <si>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</si>
  <si>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</si>
  <si>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</si>
  <si>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</si>
  <si>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</si>
  <si>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</si>
  <si>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</si>
  <si>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</si>
  <si>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</si>
  <si>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</si>
  <si>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</si>
  <si>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</si>
  <si>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</si>
  <si>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</si>
  <si>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</si>
  <si>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</si>
  <si>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</si>
  <si>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</si>
  <si>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</si>
  <si>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</si>
  <si>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</si>
  <si>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</si>
  <si>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</si>
  <si>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</si>
  <si>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</si>
  <si>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</si>
  <si>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</si>
  <si>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</si>
  <si>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</si>
  <si>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</si>
  <si>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</si>
  <si>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</si>
  <si>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</si>
  <si>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</si>
  <si>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</si>
  <si>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</si>
  <si>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</si>
  <si>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</si>
  <si>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</si>
  <si>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</si>
  <si>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</si>
  <si>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</si>
  <si>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</si>
  <si>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</si>
  <si>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</si>
  <si>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</si>
  <si>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</si>
  <si>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</si>
  <si>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</si>
  <si>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</si>
  <si>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</si>
  <si>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</si>
  <si>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</si>
  <si>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</si>
  <si>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</si>
  <si>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</si>
  <si>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</si>
  <si>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</si>
  <si>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</si>
  <si>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</si>
  <si>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</si>
  <si>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</si>
  <si>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</si>
  <si>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</si>
  <si>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</si>
  <si>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</si>
  <si>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</si>
  <si>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</si>
  <si>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</si>
  <si>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</si>
  <si>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</si>
  <si>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</si>
  <si>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</si>
  <si>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</si>
  <si>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</si>
  <si>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</si>
  <si>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</si>
  <si>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</si>
  <si>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</si>
  <si>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</si>
  <si>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</si>
  <si>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</si>
  <si>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</si>
  <si>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</si>
  <si>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</si>
  <si>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</si>
  <si>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</si>
  <si>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</si>
  <si>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</si>
  <si>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</si>
  <si>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</si>
  <si>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</si>
  <si>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</si>
  <si>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</si>
  <si>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</si>
  <si>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</si>
  <si>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</si>
  <si>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</si>
  <si>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</si>
  <si>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</si>
  <si>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</si>
  <si>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</si>
  <si>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</si>
  <si>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</si>
  <si>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</si>
  <si>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</si>
  <si>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</si>
  <si>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</si>
  <si>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</si>
  <si>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</si>
  <si>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</si>
  <si>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</si>
  <si>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</si>
  <si>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</si>
  <si>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</si>
  <si>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</si>
  <si>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</si>
  <si>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</si>
  <si>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</si>
  <si>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</si>
  <si>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</si>
  <si>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</si>
  <si>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</si>
  <si>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</si>
  <si>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</si>
  <si>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</si>
  <si>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</si>
  <si>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</si>
  <si>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</si>
  <si>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</si>
  <si>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</si>
  <si>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</si>
  <si>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</si>
  <si>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</si>
  <si>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</si>
  <si>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</si>
  <si>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</si>
  <si>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</si>
  <si>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</si>
  <si>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</si>
  <si>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</si>
  <si>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</si>
  <si>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</si>
  <si>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</si>
  <si>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</si>
  <si>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</si>
  <si>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</si>
  <si>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</si>
  <si>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</si>
  <si>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</si>
  <si>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</si>
  <si>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</si>
  <si>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</si>
  <si>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</si>
  <si>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</si>
  <si>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</si>
  <si>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</si>
  <si>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</si>
  <si>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</si>
  <si>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</si>
  <si>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</si>
  <si>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</si>
  <si>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</si>
  <si>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</si>
  <si>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</si>
  <si>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</si>
  <si>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</si>
  <si>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</si>
  <si>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</si>
  <si>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</si>
  <si>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</si>
  <si>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</si>
  <si>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</si>
  <si>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</si>
  <si>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</si>
  <si>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</si>
  <si>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</si>
  <si>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</si>
  <si>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</si>
  <si>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</si>
  <si>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</si>
  <si>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</si>
  <si>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</si>
  <si>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</si>
  <si>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</si>
  <si>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</si>
  <si>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</si>
  <si>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</si>
  <si>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</si>
  <si>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</si>
  <si>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</si>
  <si>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</si>
  <si>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</si>
  <si>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</si>
  <si>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</si>
  <si>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</si>
  <si>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</si>
  <si>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</si>
  <si>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</si>
  <si>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</si>
  <si>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</si>
  <si>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</si>
  <si>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</si>
  <si>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</si>
  <si>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</si>
  <si>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</si>
  <si>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</si>
  <si>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</si>
  <si>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</si>
  <si>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</si>
  <si>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</si>
  <si>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</si>
  <si>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</si>
  <si>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</si>
  <si>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</si>
  <si>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</si>
  <si>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</si>
  <si>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</si>
  <si>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</si>
  <si>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</si>
  <si>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</si>
  <si>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</si>
  <si>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</si>
  <si>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</si>
  <si>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</si>
  <si>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</si>
  <si>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</si>
  <si>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</si>
  <si>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</si>
  <si>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</si>
  <si>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</si>
  <si>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</si>
  <si>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</si>
  <si>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</si>
  <si>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</si>
  <si>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</si>
  <si>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</si>
  <si>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</si>
  <si>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</si>
  <si>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</si>
  <si>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</si>
  <si>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</si>
  <si>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</si>
  <si>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</si>
  <si>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</si>
  <si>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</si>
  <si>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</si>
  <si>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</si>
  <si>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</si>
  <si>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</si>
  <si>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</si>
  <si>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</si>
  <si>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</si>
  <si>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</si>
  <si>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</si>
  <si>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</si>
  <si>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</si>
  <si>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</si>
  <si>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</si>
  <si>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</si>
  <si>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</si>
  <si>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</si>
  <si>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</si>
  <si>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</si>
  <si>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</si>
  <si>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</si>
  <si>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</si>
  <si>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</si>
  <si>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</si>
  <si>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</si>
  <si>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</si>
  <si>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</si>
  <si>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</si>
  <si>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</si>
  <si>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</si>
  <si>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</si>
  <si>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</si>
  <si>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</si>
  <si>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</si>
  <si>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</si>
  <si>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</si>
  <si>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</si>
  <si>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</si>
  <si>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</si>
  <si>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</si>
  <si>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</si>
  <si>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</si>
  <si>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</si>
  <si>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</si>
  <si>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</si>
  <si>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</si>
  <si>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</si>
  <si>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</si>
  <si>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</si>
  <si>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</si>
  <si>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</si>
  <si>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</si>
  <si>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</si>
  <si>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</si>
  <si>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</si>
  <si>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</si>
  <si>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</si>
  <si>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</si>
  <si>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</si>
  <si>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</si>
  <si>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</si>
  <si>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</si>
  <si>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</si>
  <si>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</si>
  <si>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</si>
  <si>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</si>
  <si>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</si>
  <si>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</si>
  <si>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</si>
  <si>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</si>
  <si>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</si>
  <si>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</si>
  <si>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</si>
  <si>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</si>
  <si>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</si>
  <si>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</si>
  <si>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</si>
  <si>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</si>
  <si>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</si>
  <si>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</si>
  <si>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</si>
  <si>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</si>
  <si>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</si>
  <si>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</si>
  <si>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</si>
  <si>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</si>
  <si>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</si>
  <si>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</si>
  <si>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</si>
  <si>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</si>
  <si>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</si>
  <si>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</si>
  <si>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</si>
  <si>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</si>
  <si>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</si>
  <si>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</si>
  <si>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</si>
  <si>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</si>
  <si>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</si>
  <si>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</si>
  <si>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</si>
  <si>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</si>
  <si>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</si>
  <si>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</si>
  <si>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</si>
  <si>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</si>
  <si>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</si>
  <si>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</si>
  <si>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</si>
  <si>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</si>
  <si>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</si>
  <si>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</si>
  <si>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</si>
  <si>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</si>
  <si>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</si>
  <si>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</si>
  <si>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</si>
  <si>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</si>
  <si>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</si>
  <si>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</si>
  <si>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</si>
  <si>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</si>
  <si>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</si>
  <si>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</si>
  <si>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</si>
  <si>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</si>
  <si>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</si>
  <si>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</si>
  <si>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</si>
  <si>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</si>
  <si>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</si>
  <si>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</si>
  <si>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</si>
  <si>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</si>
  <si>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</si>
  <si>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</si>
  <si>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</si>
  <si>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</si>
  <si>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</si>
  <si>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</si>
  <si>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</si>
  <si>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</si>
  <si>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</si>
  <si>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</si>
  <si>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</si>
  <si>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</si>
  <si>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</si>
  <si>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</si>
  <si>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</si>
  <si>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</si>
  <si>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</si>
  <si>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</si>
  <si>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</si>
  <si>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</si>
  <si>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</si>
  <si>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</si>
  <si>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</si>
  <si>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</si>
  <si>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</si>
  <si>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</si>
  <si>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</si>
  <si>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</si>
  <si>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</si>
  <si>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</si>
  <si>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</si>
  <si>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</si>
  <si>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</si>
  <si>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</si>
  <si>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</si>
  <si>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</si>
  <si>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</si>
  <si>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</si>
  <si>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</si>
  <si>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</si>
  <si>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</si>
  <si>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</si>
  <si>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</si>
  <si>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</si>
  <si>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</si>
  <si>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</si>
  <si>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</si>
  <si>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</si>
  <si>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</si>
  <si>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</si>
  <si>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</si>
  <si>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</si>
  <si>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</si>
  <si>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</si>
  <si>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</si>
  <si>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</si>
  <si>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</si>
  <si>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</si>
  <si>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</si>
  <si>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</si>
  <si>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</si>
  <si>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</si>
  <si>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</si>
  <si>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</si>
  <si>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</si>
  <si>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</si>
  <si>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</si>
  <si>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</si>
  <si>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</si>
  <si>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</si>
  <si>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</si>
  <si>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</si>
  <si>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</si>
  <si>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</si>
  <si>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</si>
  <si>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</si>
  <si>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</si>
  <si>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</si>
  <si>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</si>
  <si>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</si>
  <si>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</si>
  <si>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</si>
  <si>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</si>
  <si>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</si>
  <si>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</si>
  <si>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</si>
  <si>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</si>
  <si>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</si>
  <si>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</si>
  <si>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</si>
  <si>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</si>
  <si>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</si>
  <si>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</si>
  <si>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</si>
  <si>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</si>
  <si>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</si>
  <si>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</si>
  <si>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</si>
  <si>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</si>
  <si>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</si>
  <si>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</si>
  <si>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</si>
  <si>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</si>
  <si>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</si>
  <si>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</si>
  <si>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</si>
  <si>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</si>
  <si>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</si>
  <si>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</si>
  <si>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</si>
  <si>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</si>
  <si>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</si>
  <si>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</si>
  <si>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</si>
  <si>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</si>
  <si>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</si>
  <si>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</si>
  <si>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</si>
  <si>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</si>
  <si>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</si>
  <si>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</si>
  <si>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</si>
  <si>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</si>
  <si>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</si>
  <si>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</si>
  <si>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</si>
  <si>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</si>
  <si>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</si>
  <si>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</si>
  <si>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</si>
  <si>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</si>
  <si>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</si>
  <si>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</si>
  <si>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</si>
  <si>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</si>
  <si>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</si>
  <si>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</si>
  <si>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</si>
  <si>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</si>
  <si>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</si>
  <si>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</si>
  <si>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</si>
  <si>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</si>
  <si>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</si>
  <si>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</si>
  <si>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</si>
  <si>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</si>
  <si>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</si>
  <si>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</si>
  <si>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</si>
  <si>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</si>
  <si>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</si>
  <si>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</si>
  <si>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</si>
  <si>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</si>
  <si>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</si>
  <si>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</si>
  <si>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</si>
  <si>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</si>
  <si>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</si>
  <si>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</si>
  <si>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</si>
  <si>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</si>
  <si>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</si>
  <si>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</si>
  <si>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</si>
  <si>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</si>
  <si>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</si>
  <si>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</si>
  <si>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</si>
  <si>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</si>
  <si>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</si>
  <si>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</si>
  <si>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</si>
  <si>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</si>
  <si>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</si>
  <si>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</si>
  <si>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</si>
  <si>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</si>
  <si>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</si>
  <si>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</si>
  <si>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</si>
  <si>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</si>
  <si>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</si>
  <si>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</si>
  <si>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</si>
  <si>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</si>
  <si>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</si>
  <si>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</si>
  <si>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</si>
  <si>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</si>
  <si>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</si>
  <si>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</si>
  <si>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</si>
  <si>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</si>
  <si>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</si>
  <si>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</si>
  <si>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</si>
  <si>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</si>
  <si>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</si>
  <si>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</si>
  <si>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</si>
  <si>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</si>
  <si>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</si>
  <si>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</si>
  <si>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</si>
  <si>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</si>
  <si>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</si>
  <si>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</si>
  <si>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</si>
  <si>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</si>
  <si>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</si>
  <si>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</si>
  <si>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</si>
  <si>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</si>
  <si>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</si>
  <si>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</si>
  <si>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</si>
  <si>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</si>
  <si>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</si>
  <si>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</si>
  <si>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</si>
  <si>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</si>
  <si>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</si>
  <si>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</si>
  <si>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</si>
  <si>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</si>
  <si>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</si>
  <si>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</si>
  <si>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</si>
  <si>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</si>
  <si>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</si>
  <si>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</si>
  <si>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</si>
  <si>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</si>
  <si>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</si>
  <si>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</si>
  <si>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</si>
  <si>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</si>
  <si>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</si>
  <si>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</si>
  <si>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</si>
  <si>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</si>
  <si>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</si>
  <si>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</si>
  <si>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</si>
  <si>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</si>
  <si>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</si>
  <si>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</si>
  <si>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</si>
  <si>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</si>
  <si>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</si>
  <si>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</si>
  <si>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</si>
  <si>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</si>
  <si>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</si>
  <si>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</si>
  <si>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</si>
  <si>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</si>
  <si>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</si>
  <si>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</si>
  <si>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</si>
  <si>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</si>
  <si>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</si>
  <si>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</si>
  <si>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</si>
  <si>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</si>
  <si>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</si>
  <si>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</si>
  <si>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</si>
  <si>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</si>
  <si>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</si>
  <si>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</si>
  <si>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</si>
  <si>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</si>
  <si>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</si>
  <si>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</si>
  <si>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</si>
  <si>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</si>
  <si>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</si>
  <si>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</si>
  <si>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</si>
  <si>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</si>
  <si>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</si>
  <si>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</si>
  <si>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</si>
  <si>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</si>
  <si>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</si>
  <si>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</si>
  <si>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</si>
  <si>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</si>
  <si>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</si>
  <si>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</si>
  <si>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</si>
  <si>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</si>
  <si>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</si>
  <si>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</si>
  <si>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</si>
  <si>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</si>
  <si>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</si>
  <si>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</si>
  <si>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</si>
  <si>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</si>
  <si>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</si>
  <si>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</si>
  <si>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</si>
  <si>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</si>
  <si>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</si>
  <si>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</si>
  <si>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</si>
  <si>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</si>
  <si>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</si>
  <si>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</si>
  <si>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</si>
  <si>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</si>
  <si>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</si>
  <si>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</si>
  <si>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</si>
  <si>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</si>
  <si>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</si>
  <si>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</si>
  <si>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</si>
  <si>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</si>
  <si>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</si>
  <si>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</si>
  <si>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</si>
  <si>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</si>
  <si>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</si>
  <si>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</si>
  <si>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</si>
  <si>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</si>
  <si>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</si>
  <si>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</si>
  <si>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</si>
  <si>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</si>
  <si>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</si>
  <si>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</si>
  <si>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</si>
  <si>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</si>
  <si>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</si>
  <si>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</si>
  <si>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</si>
  <si>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</si>
  <si>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</si>
  <si>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</si>
  <si>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</si>
  <si>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</si>
  <si>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</si>
  <si>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</si>
  <si>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</si>
  <si>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</si>
  <si>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</si>
  <si>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</si>
  <si>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</si>
  <si>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</si>
  <si>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</si>
  <si>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</si>
  <si>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</si>
  <si>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</si>
  <si>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</si>
  <si>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</si>
  <si>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</si>
  <si>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</si>
  <si>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</si>
  <si>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</si>
  <si>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</si>
  <si>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</si>
  <si>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</si>
  <si>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</si>
  <si>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</si>
  <si>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</si>
  <si>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</si>
  <si>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</si>
  <si>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</si>
  <si>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</si>
  <si>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</si>
  <si>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</si>
  <si>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</si>
  <si>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</si>
  <si>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</si>
  <si>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</si>
  <si>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</si>
  <si>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</si>
  <si>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</si>
  <si>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</si>
  <si>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</si>
  <si>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</si>
  <si>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</si>
  <si>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</si>
  <si>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</si>
  <si>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</si>
  <si>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</si>
  <si>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</si>
  <si>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</si>
  <si>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</si>
  <si>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</si>
  <si>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</si>
  <si>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</si>
  <si>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</si>
  <si>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</si>
  <si>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</si>
  <si>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</si>
  <si>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</si>
  <si>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</si>
  <si>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</si>
  <si>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</si>
  <si>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</si>
  <si>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</si>
  <si>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</si>
  <si>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</si>
  <si>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</si>
  <si>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</si>
  <si>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</si>
  <si>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</si>
  <si>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</si>
  <si>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</si>
  <si>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</si>
  <si>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</si>
  <si>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</si>
  <si>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</si>
  <si>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</si>
  <si>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</si>
  <si>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</si>
  <si>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</si>
  <si>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</si>
  <si>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</si>
  <si>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</si>
  <si>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</si>
  <si>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</si>
  <si>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</si>
  <si>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</si>
  <si>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</si>
  <si>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</si>
  <si>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</si>
  <si>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</si>
  <si>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</si>
  <si>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</si>
  <si>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</si>
  <si>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</si>
  <si>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</si>
  <si>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</si>
  <si>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</si>
  <si>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</si>
  <si>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</si>
  <si>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</si>
  <si>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</si>
  <si>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</si>
  <si>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</si>
  <si>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</si>
  <si>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</si>
  <si>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</si>
  <si>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</si>
  <si>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</si>
  <si>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</si>
  <si>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</si>
  <si>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</si>
  <si>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</si>
  <si>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</si>
  <si>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</si>
  <si>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</si>
  <si>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</si>
  <si>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</si>
  <si>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</si>
  <si>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</si>
  <si>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</si>
  <si>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</si>
  <si>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</si>
  <si>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</si>
  <si>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</si>
  <si>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</si>
  <si>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</si>
  <si>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</si>
  <si>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</si>
  <si>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</si>
  <si>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</si>
  <si>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</si>
  <si>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</si>
  <si>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</si>
  <si>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</si>
  <si>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</si>
  <si>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</si>
  <si>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</si>
  <si>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</si>
  <si>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</si>
  <si>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</si>
  <si>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</si>
  <si>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</si>
  <si>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</si>
  <si>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</si>
  <si>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</si>
  <si>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</si>
  <si>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</si>
  <si>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</si>
  <si>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</si>
  <si>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</si>
  <si>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</si>
  <si>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</si>
  <si>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</si>
  <si>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</si>
  <si>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</si>
  <si>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</si>
  <si>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</si>
  <si>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</si>
  <si>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</si>
  <si>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</si>
  <si>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</si>
  <si>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</si>
  <si>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</si>
  <si>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</si>
  <si>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</si>
  <si>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</si>
  <si>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</si>
  <si>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</si>
  <si>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</si>
  <si>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</si>
  <si>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</si>
  <si>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</si>
  <si>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</si>
  <si>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</si>
  <si>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</si>
  <si>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</si>
  <si>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</si>
  <si>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</si>
  <si>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</si>
  <si>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</si>
  <si>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</si>
  <si>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</si>
  <si>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</si>
  <si>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</si>
  <si>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</si>
  <si>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</si>
  <si>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</si>
  <si>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</si>
  <si>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</si>
  <si>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</si>
  <si>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</si>
  <si>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</si>
  <si>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</si>
  <si>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</si>
  <si>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</si>
  <si>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</si>
  <si>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</si>
  <si>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</si>
  <si>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</si>
  <si>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</si>
  <si>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</si>
  <si>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</si>
  <si>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</si>
  <si>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</si>
  <si>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</si>
  <si>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</si>
  <si>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</si>
  <si>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</si>
  <si>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</si>
  <si>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</si>
  <si>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</si>
  <si>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</si>
  <si>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</si>
  <si>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</si>
  <si>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</si>
  <si>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</si>
  <si>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</si>
  <si>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</si>
  <si>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</si>
  <si>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</si>
  <si>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</si>
  <si>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</si>
  <si>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</si>
  <si>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</si>
  <si>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</si>
  <si>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</si>
  <si>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</si>
  <si>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</si>
  <si>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</si>
  <si>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</si>
  <si>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</si>
  <si>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</si>
  <si>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</si>
  <si>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</si>
  <si>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</si>
  <si>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</si>
  <si>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</si>
  <si>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</si>
  <si>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</si>
  <si>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</si>
  <si>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</si>
  <si>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</si>
  <si>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</si>
  <si>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</si>
  <si>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</si>
  <si>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</si>
  <si>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</si>
  <si>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</si>
  <si>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</si>
  <si>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</si>
  <si>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</si>
  <si>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</si>
  <si>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</si>
  <si>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</si>
  <si>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</si>
  <si>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</si>
  <si>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</si>
  <si>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</si>
  <si>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</si>
  <si>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</si>
  <si>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</si>
  <si>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</si>
  <si>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</si>
  <si>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</si>
  <si>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</si>
  <si>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</si>
  <si>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</si>
  <si>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</si>
  <si>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</si>
  <si>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</si>
  <si>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</si>
  <si>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</si>
  <si>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</si>
  <si>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</si>
  <si>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</si>
  <si>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</si>
  <si>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</si>
  <si>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</si>
  <si>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</si>
  <si>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</si>
  <si>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</si>
  <si>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</si>
  <si>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</si>
  <si>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</si>
  <si>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</si>
  <si>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</si>
  <si>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</si>
  <si>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</si>
  <si>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</si>
  <si>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</si>
  <si>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</si>
  <si>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</si>
  <si>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</si>
  <si>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</si>
  <si>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</si>
  <si>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</si>
  <si>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</si>
  <si>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</si>
  <si>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</si>
  <si>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</si>
  <si>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</si>
  <si>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</si>
  <si>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</si>
  <si>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</si>
  <si>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</si>
  <si>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</si>
  <si>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</si>
  <si>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</si>
  <si>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</si>
  <si>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</si>
  <si>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</si>
  <si>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</si>
  <si>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</si>
  <si>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</si>
  <si>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</si>
  <si>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</si>
  <si>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</si>
  <si>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</si>
  <si>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</si>
  <si>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</si>
  <si>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</si>
  <si>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</si>
  <si>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</si>
  <si>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</si>
  <si>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</si>
  <si>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</si>
  <si>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</si>
  <si>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</si>
  <si>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</si>
  <si>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</si>
  <si>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</si>
  <si>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</si>
  <si>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</si>
  <si>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</si>
  <si>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</si>
  <si>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</si>
  <si>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</si>
  <si>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</si>
  <si>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</si>
  <si>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</si>
  <si>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</si>
  <si>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</si>
  <si>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</si>
  <si>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</si>
  <si>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</si>
  <si>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</si>
  <si>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</si>
  <si>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</si>
  <si>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</si>
  <si>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</si>
  <si>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</si>
  <si>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</si>
  <si>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</si>
  <si>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</si>
  <si>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</si>
  <si>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</si>
  <si>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</si>
  <si>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</si>
  <si>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</si>
  <si>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</si>
  <si>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</si>
  <si>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</si>
  <si>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</si>
  <si>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</si>
  <si>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</si>
  <si>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</si>
  <si>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</si>
  <si>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</si>
  <si>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</si>
  <si>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</si>
  <si>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</si>
  <si>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</si>
  <si>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</si>
  <si>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</si>
  <si>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</si>
  <si>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</si>
  <si>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</si>
  <si>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</si>
  <si>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</si>
  <si>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</si>
  <si>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</si>
  <si>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</si>
  <si>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</si>
  <si>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</si>
  <si>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</si>
  <si>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</si>
  <si>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</si>
  <si>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</si>
  <si>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</si>
  <si>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</si>
  <si>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</si>
  <si>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</si>
  <si>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</si>
  <si>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</si>
  <si>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</si>
  <si>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</si>
  <si>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</si>
  <si>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</si>
  <si>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</si>
  <si>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</si>
  <si>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</si>
  <si>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</si>
  <si>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</si>
  <si>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</si>
  <si>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</si>
  <si>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</si>
  <si>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</si>
  <si>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</si>
  <si>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</si>
  <si>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</si>
  <si>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</si>
  <si>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</si>
  <si>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</si>
  <si>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</si>
  <si>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</si>
  <si>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</si>
  <si>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</si>
  <si>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</si>
  <si>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</si>
  <si>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</si>
  <si>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</si>
  <si>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</si>
  <si>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</si>
  <si>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</si>
  <si>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</si>
  <si>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</si>
  <si>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</si>
  <si>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</si>
  <si>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</si>
  <si>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</si>
  <si>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</si>
  <si>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</si>
  <si>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</si>
  <si>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</si>
  <si>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</si>
  <si>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</si>
  <si>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</si>
  <si>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</si>
  <si>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</si>
  <si>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</si>
  <si>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</si>
  <si>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</si>
  <si>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</si>
  <si>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</si>
  <si>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</si>
  <si>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</si>
  <si>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</si>
  <si>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</si>
  <si>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</si>
  <si>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</si>
  <si>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</si>
  <si>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</si>
  <si>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</si>
  <si>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</si>
  <si>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</si>
  <si>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</si>
  <si>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</si>
  <si>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</si>
  <si>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</si>
  <si>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</si>
  <si>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</si>
  <si>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</si>
  <si>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</si>
  <si>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</si>
  <si>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</si>
  <si>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</si>
  <si>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</si>
  <si>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</si>
  <si>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</si>
  <si>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</si>
  <si>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</si>
  <si>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</si>
  <si>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</si>
  <si>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</si>
  <si>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</si>
  <si>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</si>
  <si>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</si>
  <si>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</si>
  <si>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</si>
  <si>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</si>
  <si>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</si>
  <si>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</si>
  <si>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</si>
  <si>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</si>
  <si>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</si>
  <si>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</si>
  <si>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</si>
  <si>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</si>
  <si>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</si>
  <si>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</si>
  <si>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</si>
  <si>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</si>
  <si>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</si>
  <si>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</si>
  <si>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</si>
  <si>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</si>
  <si>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</si>
  <si>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</si>
  <si>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</si>
  <si>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</si>
  <si>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</si>
  <si>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</si>
  <si>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</si>
  <si>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</si>
  <si>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</si>
  <si>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</si>
  <si>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</si>
  <si>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</si>
  <si>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</si>
  <si>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</si>
  <si>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</si>
  <si>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</si>
  <si>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</si>
  <si>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</si>
  <si>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</si>
  <si>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</si>
  <si>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</si>
  <si>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</si>
  <si>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</si>
  <si>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</si>
  <si>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</si>
  <si>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</si>
  <si>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</si>
  <si>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</si>
  <si>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</si>
  <si>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</si>
  <si>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</si>
  <si>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</si>
  <si>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</si>
  <si>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</si>
  <si>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</si>
  <si>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</si>
  <si>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</si>
  <si>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</si>
  <si>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</si>
  <si>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</si>
  <si>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</si>
  <si>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</si>
  <si>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</si>
  <si>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</si>
  <si>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</si>
  <si>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</si>
  <si>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</si>
  <si>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</si>
  <si>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</si>
  <si>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</si>
  <si>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</si>
  <si>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</si>
  <si>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</si>
  <si>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</si>
  <si>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</si>
  <si>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</si>
  <si>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</si>
  <si>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</si>
  <si>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</si>
  <si>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</si>
  <si>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</si>
  <si>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</si>
  <si>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</si>
  <si>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</si>
  <si>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</si>
  <si>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</si>
  <si>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</si>
  <si>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</si>
  <si>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</si>
  <si>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</si>
  <si>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</si>
  <si>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</si>
  <si>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</si>
  <si>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</si>
  <si>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</si>
  <si>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</si>
  <si>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</si>
  <si>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</si>
  <si>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</si>
  <si>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</si>
  <si>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</si>
  <si>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</si>
  <si>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</si>
  <si>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</si>
  <si>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</si>
  <si>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</si>
  <si>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</si>
  <si>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</si>
  <si>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</si>
  <si>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</si>
  <si>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</si>
  <si>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</si>
  <si>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</si>
  <si>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</si>
  <si>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</si>
  <si>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</si>
  <si>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</si>
  <si>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</si>
  <si>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</si>
  <si>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</si>
  <si>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</si>
  <si>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</si>
  <si>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</si>
  <si>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</si>
  <si>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</si>
  <si>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</si>
  <si>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</si>
  <si>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</si>
  <si>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</si>
  <si>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</si>
  <si>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</si>
  <si>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</si>
  <si>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</si>
  <si>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</si>
  <si>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</si>
  <si>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</si>
  <si>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</si>
  <si>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</si>
  <si>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</si>
  <si>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</si>
  <si>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</si>
  <si>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</si>
  <si>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</si>
  <si>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</si>
  <si>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</si>
  <si>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</si>
  <si>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</si>
  <si>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</si>
  <si>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</si>
  <si>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</si>
  <si>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</si>
  <si>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</si>
  <si>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</si>
  <si>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</si>
  <si>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</si>
  <si>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</si>
  <si>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</si>
  <si>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</si>
  <si>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</si>
  <si>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</si>
  <si>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</si>
  <si>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</si>
  <si>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</si>
  <si>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</si>
  <si>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</si>
  <si>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</si>
  <si>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</si>
  <si>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</si>
  <si>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</si>
  <si>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</si>
  <si>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</si>
  <si>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</si>
  <si>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</si>
  <si>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</si>
  <si>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</si>
  <si>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</si>
  <si>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</si>
  <si>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</si>
  <si>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</si>
  <si>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</si>
  <si>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</si>
  <si>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</si>
  <si>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</si>
  <si>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</si>
  <si>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</si>
  <si>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</si>
  <si>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</si>
  <si>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</si>
  <si>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</si>
  <si>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</si>
  <si>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</si>
  <si>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</si>
  <si>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</si>
  <si>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</si>
  <si>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</si>
  <si>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</si>
  <si>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</si>
  <si>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</si>
  <si>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</si>
  <si>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</si>
  <si>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</si>
  <si>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</si>
  <si>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</si>
  <si>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</si>
  <si>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</si>
  <si>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</si>
  <si>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</si>
  <si>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</si>
  <si>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</si>
  <si>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</si>
  <si>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</si>
  <si>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</si>
  <si>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</si>
  <si>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</si>
  <si>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</si>
  <si>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</si>
  <si>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</si>
  <si>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</si>
  <si>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</si>
  <si>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</si>
  <si>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</si>
  <si>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</si>
  <si>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</si>
  <si>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</si>
  <si>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</si>
  <si>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</si>
  <si>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</si>
  <si>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</si>
  <si>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</si>
  <si>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</si>
  <si>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</si>
  <si>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</si>
  <si>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</si>
  <si>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</si>
  <si>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</si>
  <si>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</si>
  <si>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</si>
  <si>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</si>
  <si>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</si>
  <si>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</si>
  <si>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</si>
  <si>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</si>
  <si>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</si>
  <si>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</si>
  <si>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</si>
  <si>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</si>
  <si>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</si>
  <si>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</si>
  <si>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</si>
  <si>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</si>
  <si>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</si>
  <si>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</si>
  <si>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</si>
  <si>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</si>
  <si>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</si>
  <si>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</si>
  <si>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</si>
  <si>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</si>
  <si>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</si>
  <si>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</si>
  <si>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</si>
  <si>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</si>
  <si>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</si>
  <si>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</si>
  <si>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</si>
  <si>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</si>
  <si>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</si>
  <si>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</si>
  <si>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</si>
  <si>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</si>
  <si>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</si>
  <si>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</si>
  <si>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</si>
  <si>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</si>
  <si>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</si>
  <si>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</si>
  <si>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</si>
  <si>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</si>
  <si>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</si>
  <si>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</si>
  <si>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</si>
  <si>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</si>
  <si>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</si>
  <si>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</si>
  <si>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</si>
  <si>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</si>
  <si>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</si>
  <si>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</si>
  <si>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</si>
  <si>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</si>
  <si>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</si>
  <si>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</si>
  <si>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</si>
  <si>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</si>
  <si>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</si>
  <si>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</si>
  <si>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</si>
  <si>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</si>
  <si>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</si>
  <si>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</si>
  <si>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</si>
  <si>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</si>
  <si>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</si>
  <si>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</si>
  <si>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</si>
  <si>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</si>
  <si>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</si>
  <si>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</si>
  <si>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</si>
  <si>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</si>
  <si>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</si>
  <si>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</si>
  <si>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</si>
  <si>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</si>
  <si>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</si>
  <si>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</si>
  <si>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</si>
  <si>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</si>
  <si>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</si>
  <si>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</si>
  <si>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</si>
  <si>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</si>
  <si>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</si>
  <si>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</si>
  <si>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</si>
  <si>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</si>
  <si>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</si>
  <si>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</si>
  <si>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</si>
  <si>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</si>
  <si>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</si>
  <si>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</si>
  <si>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</si>
  <si>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</si>
  <si>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</si>
  <si>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</si>
  <si>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</si>
  <si>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</si>
  <si>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</si>
  <si>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</si>
  <si>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</si>
  <si>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</si>
  <si>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</si>
  <si>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</si>
  <si>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</si>
  <si>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</si>
  <si>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</si>
  <si>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</si>
  <si>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</si>
  <si>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</si>
  <si>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</si>
  <si>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</si>
  <si>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</si>
  <si>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</si>
  <si>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</si>
  <si>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</si>
  <si>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</si>
  <si>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</si>
  <si>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</si>
  <si>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</si>
  <si>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</si>
  <si>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</si>
  <si>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</si>
  <si>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</si>
  <si>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</si>
  <si>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</si>
  <si>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</si>
  <si>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</si>
  <si>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</si>
  <si>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</si>
  <si>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</si>
  <si>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</si>
  <si>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</si>
  <si>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</si>
  <si>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</si>
  <si>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</si>
  <si>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</si>
  <si>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</si>
  <si>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</si>
  <si>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</si>
  <si>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</si>
  <si>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</si>
  <si>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</si>
  <si>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</si>
  <si>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</si>
  <si>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</si>
  <si>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</si>
  <si>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</si>
  <si>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</si>
  <si>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</si>
  <si>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</si>
  <si>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</si>
  <si>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</si>
  <si>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</si>
  <si>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</si>
  <si>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</si>
  <si>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</si>
  <si>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</si>
  <si>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</si>
  <si>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</si>
  <si>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</si>
  <si>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</si>
  <si>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</si>
  <si>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</si>
  <si>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</si>
  <si>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</si>
  <si>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</si>
  <si>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</si>
  <si>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</si>
  <si>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</si>
  <si>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</si>
  <si>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</si>
  <si>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</si>
  <si>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</si>
  <si>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</si>
  <si>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</si>
  <si>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</si>
  <si>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</si>
  <si>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</si>
  <si>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</si>
  <si>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</si>
  <si>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</si>
  <si>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</si>
  <si>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</si>
  <si>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</si>
  <si>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</si>
  <si>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</si>
  <si>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</si>
  <si>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</si>
  <si>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</si>
  <si>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</si>
  <si>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</si>
  <si>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</si>
  <si>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</si>
  <si>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</si>
  <si>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</si>
  <si>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</si>
  <si>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</si>
  <si>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</si>
  <si>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</si>
  <si>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</si>
  <si>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</si>
  <si>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</si>
  <si>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</si>
  <si>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</si>
  <si>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</si>
  <si>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</si>
  <si>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</si>
  <si>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</si>
  <si>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</si>
  <si>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</si>
  <si>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</si>
  <si>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</si>
  <si>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</si>
  <si>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</si>
  <si>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</si>
  <si>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</si>
  <si>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</si>
  <si>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</si>
  <si>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</si>
  <si>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</si>
  <si>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</si>
  <si>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</si>
  <si>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</si>
  <si>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</si>
  <si>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</si>
  <si>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</si>
  <si>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</si>
  <si>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</si>
  <si>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</si>
  <si>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</si>
  <si>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</si>
  <si>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</si>
  <si>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</si>
  <si>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</si>
  <si>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</si>
  <si>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</si>
  <si>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</si>
  <si>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</si>
  <si>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</si>
  <si>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</si>
  <si>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</si>
  <si>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</si>
  <si>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</si>
  <si>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</si>
  <si>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</si>
  <si>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</si>
  <si>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</si>
  <si>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</si>
  <si>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</si>
  <si>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</si>
  <si>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</si>
  <si>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</si>
  <si>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</si>
  <si>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</si>
  <si>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</si>
  <si>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</si>
  <si>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</si>
  <si>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</si>
  <si>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</si>
  <si>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</si>
  <si>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</si>
  <si>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</si>
  <si>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</si>
  <si>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</si>
  <si>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</si>
  <si>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</si>
  <si>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</si>
  <si>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</si>
  <si>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</si>
  <si>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</si>
  <si>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</si>
  <si>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</si>
  <si>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</si>
  <si>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</si>
  <si>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</si>
  <si>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</si>
  <si>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</si>
  <si>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</si>
  <si>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</si>
  <si>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</si>
  <si>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</si>
  <si>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</si>
  <si>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</si>
  <si>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</si>
  <si>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</si>
  <si>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</si>
  <si>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</si>
  <si>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</si>
  <si>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</si>
  <si>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</si>
  <si>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</si>
  <si>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</si>
  <si>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</si>
  <si>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</si>
  <si>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</si>
  <si>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</si>
  <si>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</si>
  <si>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</si>
  <si>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</si>
  <si>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</si>
  <si>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</si>
  <si>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</si>
  <si>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</si>
  <si>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</si>
  <si>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</si>
  <si>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</si>
  <si>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</si>
  <si>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</si>
  <si>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</si>
  <si>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</si>
  <si>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</si>
  <si>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</si>
  <si>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</si>
  <si>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</si>
  <si>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</si>
  <si>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</si>
  <si>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</si>
  <si>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</si>
  <si>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</si>
  <si>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</si>
  <si>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</si>
  <si>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</si>
  <si>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</si>
  <si>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</si>
  <si>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</si>
  <si>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</si>
  <si>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</si>
  <si>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</si>
  <si>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</si>
  <si>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</si>
  <si>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</si>
  <si>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</si>
  <si>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</si>
  <si>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</si>
  <si>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</si>
  <si>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</si>
  <si>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</si>
  <si>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</si>
  <si>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</si>
  <si>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</si>
  <si>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</si>
  <si>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</si>
  <si>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</si>
  <si>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</si>
  <si>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</si>
  <si>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</si>
  <si>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</si>
  <si>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</si>
  <si>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</si>
  <si>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</si>
  <si>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</si>
  <si>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</si>
  <si>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</si>
  <si>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</si>
  <si>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</si>
  <si>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</si>
  <si>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</si>
  <si>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</si>
  <si>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</si>
  <si>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</si>
  <si>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</si>
  <si>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</si>
  <si>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</si>
  <si>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</si>
  <si>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</si>
  <si>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</si>
  <si>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</si>
  <si>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</si>
  <si>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</si>
  <si>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</si>
  <si>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</si>
  <si>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</si>
  <si>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</si>
  <si>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</si>
  <si>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</si>
  <si>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</si>
  <si>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</si>
  <si>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</si>
  <si>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</si>
  <si>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</si>
  <si>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</si>
  <si>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</si>
  <si>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</si>
  <si>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</si>
  <si>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</si>
  <si>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</si>
  <si>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</si>
  <si>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</si>
  <si>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</si>
  <si>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</si>
  <si>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</si>
  <si>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</si>
  <si>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</si>
  <si>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</si>
  <si>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</si>
  <si>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</si>
  <si>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</si>
  <si>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</si>
  <si>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</si>
  <si>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</si>
  <si>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</si>
  <si>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</si>
  <si>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</si>
  <si>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</si>
  <si>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</si>
  <si>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</si>
  <si>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</si>
  <si>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</si>
  <si>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</si>
  <si>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</si>
  <si>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</si>
  <si>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</si>
  <si>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</si>
  <si>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</si>
  <si>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</si>
  <si>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</si>
  <si>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</si>
  <si>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</si>
  <si>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</si>
  <si>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</si>
  <si>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</si>
  <si>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</si>
  <si>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</si>
  <si>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</si>
  <si>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</si>
  <si>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</si>
  <si>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</si>
  <si>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</si>
  <si>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</si>
  <si>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</si>
  <si>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</si>
  <si>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</si>
  <si>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</si>
  <si>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</si>
  <si>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</si>
  <si>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</si>
  <si>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</si>
  <si>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</si>
  <si>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</si>
  <si>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</si>
  <si>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</si>
  <si>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</si>
  <si>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</si>
  <si>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</si>
  <si>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</si>
  <si>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</si>
  <si>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</si>
  <si>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</si>
  <si>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</si>
  <si>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</si>
  <si>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</si>
  <si>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</si>
  <si>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</si>
  <si>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</si>
  <si>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</si>
  <si>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</si>
  <si>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</si>
  <si>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</si>
  <si>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</si>
  <si>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</si>
  <si>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</si>
  <si>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</si>
  <si>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</si>
  <si>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</si>
  <si>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</si>
  <si>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</si>
  <si>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</si>
  <si>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</si>
  <si>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</si>
  <si>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</si>
  <si>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</si>
  <si>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</si>
  <si>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</si>
  <si>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</si>
  <si>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</si>
  <si>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</si>
  <si>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</si>
  <si>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</si>
  <si>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</si>
  <si>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</si>
  <si>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</si>
  <si>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</si>
  <si>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</si>
  <si>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</si>
  <si>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</si>
  <si>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</si>
  <si>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</si>
  <si>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</si>
  <si>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</si>
  <si>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</si>
  <si>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</si>
  <si>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</si>
  <si>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</si>
  <si>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</si>
  <si>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</si>
  <si>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</si>
  <si>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</si>
  <si>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</si>
  <si>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</si>
  <si>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</si>
  <si>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</si>
  <si>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</si>
  <si>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</si>
  <si>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</si>
  <si>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</si>
  <si>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</si>
  <si>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</si>
  <si>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</si>
  <si>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</si>
  <si>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</si>
  <si>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</si>
  <si>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</si>
  <si>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</si>
  <si>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</si>
  <si>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</si>
  <si>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</si>
  <si>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</si>
  <si>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</si>
  <si>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</si>
  <si>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</si>
  <si>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</si>
  <si>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</si>
  <si>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</si>
  <si>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</si>
  <si>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</si>
  <si>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</si>
  <si>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</si>
  <si>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</si>
  <si>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</si>
  <si>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</si>
  <si>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</si>
  <si>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</si>
  <si>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</si>
  <si>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</si>
  <si>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</si>
  <si>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</si>
  <si>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</si>
  <si>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</si>
  <si>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</si>
  <si>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</si>
  <si>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</si>
  <si>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</si>
  <si>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</si>
  <si>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</si>
  <si>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</si>
  <si>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</si>
  <si>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</si>
  <si>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</si>
  <si>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</si>
  <si>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</si>
  <si>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</si>
  <si>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</si>
  <si>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</si>
  <si>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</si>
  <si>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</si>
  <si>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</si>
  <si>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</si>
  <si>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</si>
  <si>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</si>
  <si>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</si>
  <si>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</si>
  <si>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</si>
  <si>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</si>
  <si>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</si>
  <si>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</si>
  <si>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</si>
  <si>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</si>
  <si>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</si>
  <si>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</si>
  <si>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</si>
  <si>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</si>
  <si>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</si>
  <si>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</si>
  <si>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</si>
  <si>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</si>
  <si>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</si>
  <si>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</si>
  <si>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</si>
  <si>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</si>
  <si>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</si>
  <si>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</si>
  <si>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</si>
  <si>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</si>
  <si>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</si>
  <si>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</si>
  <si>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</si>
  <si>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</si>
  <si>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</si>
  <si>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</si>
  <si>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</si>
  <si>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</si>
  <si>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</si>
  <si>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</si>
  <si>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</si>
  <si>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</si>
  <si>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</si>
  <si>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</si>
  <si>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</si>
  <si>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</si>
  <si>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</si>
  <si>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</si>
  <si>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</si>
  <si>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</si>
  <si>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</si>
  <si>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</si>
  <si>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</si>
  <si>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</si>
  <si>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</si>
  <si>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</si>
  <si>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</si>
  <si>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</si>
  <si>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</si>
  <si>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</si>
  <si>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</si>
  <si>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</si>
  <si>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</si>
  <si>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</si>
  <si>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</si>
  <si>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</si>
  <si>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</si>
  <si>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</si>
  <si>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</si>
  <si>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</si>
  <si>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</si>
  <si>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</si>
  <si>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</si>
  <si>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</si>
  <si>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</si>
  <si>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</si>
  <si>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</si>
  <si>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</si>
  <si>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</si>
  <si>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</si>
  <si>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</si>
  <si>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</si>
  <si>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</si>
  <si>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</si>
  <si>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</si>
  <si>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</si>
  <si>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</si>
  <si>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</si>
  <si>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</si>
  <si>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</si>
  <si>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</si>
  <si>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</si>
  <si>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</si>
  <si>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</si>
  <si>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</si>
  <si>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</si>
  <si>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</si>
  <si>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</si>
  <si>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</si>
  <si>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</si>
  <si>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</si>
  <si>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</si>
  <si>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</si>
  <si>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</si>
  <si>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</si>
  <si>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</si>
  <si>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</si>
  <si>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</si>
  <si>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</si>
  <si>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</si>
  <si>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</si>
  <si>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</si>
  <si>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</si>
  <si>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</si>
  <si>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</si>
  <si>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</si>
  <si>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</si>
  <si>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</si>
  <si>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</si>
  <si>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</si>
  <si>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</si>
  <si>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</si>
  <si>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</si>
  <si>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</si>
  <si>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</si>
  <si>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</si>
  <si>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</si>
  <si>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</si>
  <si>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</si>
  <si>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</si>
  <si>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</si>
  <si>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</si>
  <si>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</si>
  <si>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</si>
  <si>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</si>
  <si>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</si>
  <si>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</si>
  <si>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</si>
  <si>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</si>
  <si>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</si>
  <si>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</si>
  <si>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</si>
  <si>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</si>
  <si>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</si>
  <si>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</si>
  <si>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</si>
  <si>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</si>
  <si>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</si>
  <si>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</si>
  <si>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</si>
  <si>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</si>
  <si>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</si>
  <si>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</si>
  <si>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</si>
  <si>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</si>
  <si>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</si>
  <si>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</si>
  <si>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</si>
  <si>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</si>
  <si>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</si>
  <si>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</si>
  <si>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</si>
  <si>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</si>
  <si>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</si>
  <si>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</si>
  <si>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</si>
  <si>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</si>
  <si>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</si>
  <si>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</si>
  <si>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</si>
  <si>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</si>
  <si>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</si>
  <si>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</si>
  <si>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</si>
  <si>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</si>
  <si>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</si>
  <si>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</si>
  <si>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</si>
  <si>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</si>
  <si>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</si>
  <si>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</si>
  <si>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</si>
  <si>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</si>
  <si>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</si>
  <si>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</si>
  <si>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</si>
  <si>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</si>
  <si>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</si>
  <si>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</si>
  <si>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</si>
  <si>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</si>
  <si>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</si>
  <si>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</si>
  <si>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</si>
  <si>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</si>
  <si>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</si>
  <si>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</si>
  <si>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</si>
  <si>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</si>
  <si>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</si>
  <si>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</si>
  <si>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</si>
  <si>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</si>
  <si>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</si>
  <si>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</si>
  <si>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</si>
  <si>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</si>
  <si>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</si>
  <si>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</si>
  <si>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</si>
  <si>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</si>
  <si>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</si>
  <si>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</si>
  <si>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</si>
  <si>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</si>
  <si>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</si>
  <si>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</si>
  <si>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</si>
  <si>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</si>
  <si>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</si>
  <si>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</si>
  <si>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</si>
  <si>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</si>
  <si>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</si>
  <si>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</si>
  <si>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</si>
  <si>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</si>
  <si>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</si>
  <si>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</si>
  <si>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</si>
  <si>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</si>
  <si>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</si>
  <si>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</si>
  <si>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</si>
  <si>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</si>
  <si>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</si>
  <si>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</si>
  <si>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</si>
  <si>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</si>
  <si>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</si>
  <si>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</si>
  <si>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</si>
  <si>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</si>
  <si>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</si>
  <si>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</si>
  <si>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</si>
  <si>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</si>
  <si>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</si>
  <si>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</si>
  <si>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</si>
  <si>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</si>
  <si>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</si>
  <si>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</si>
  <si>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</si>
  <si>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</si>
  <si>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</si>
  <si>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</si>
  <si>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</si>
  <si>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</si>
  <si>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</si>
  <si>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</si>
  <si>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</si>
  <si>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</si>
  <si>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</si>
  <si>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</si>
  <si>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</si>
  <si>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</si>
  <si>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</si>
  <si>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</si>
  <si>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</si>
  <si>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</si>
  <si>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</si>
  <si>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</si>
  <si>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</si>
  <si>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</si>
  <si>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</si>
  <si>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</si>
  <si>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</si>
  <si>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</si>
  <si>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</si>
  <si>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</si>
  <si>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</si>
  <si>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</si>
  <si>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</si>
  <si>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</si>
  <si>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</si>
  <si>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</si>
  <si>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</si>
  <si>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</si>
  <si>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</si>
  <si>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</si>
  <si>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</si>
  <si>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</si>
  <si>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</si>
  <si>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</si>
  <si>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</si>
  <si>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</si>
  <si>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</si>
  <si>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</si>
  <si>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</si>
  <si>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</si>
  <si>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</si>
  <si>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</si>
  <si>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</si>
  <si>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</si>
  <si>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</si>
  <si>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</si>
  <si>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</si>
  <si>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</si>
  <si>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</si>
  <si>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</si>
  <si>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</si>
  <si>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</si>
  <si>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</si>
  <si>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</si>
  <si>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</si>
  <si>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</si>
  <si>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</si>
  <si>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</si>
  <si>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</si>
  <si>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</si>
  <si>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</si>
  <si>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</si>
  <si>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</si>
  <si>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</si>
  <si>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</si>
  <si>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</si>
  <si>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</si>
  <si>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</si>
  <si>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</si>
  <si>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</si>
  <si>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</si>
  <si>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</si>
  <si>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</si>
  <si>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</si>
  <si>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</si>
  <si>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</si>
  <si>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</si>
  <si>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</si>
  <si>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</si>
  <si>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</si>
  <si>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</si>
  <si>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</si>
  <si>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</si>
  <si>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</si>
  <si>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</si>
  <si>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</si>
  <si>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</si>
  <si>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</si>
  <si>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</si>
  <si>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</si>
  <si>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</si>
  <si>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</si>
  <si>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</si>
  <si>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</si>
  <si>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</si>
  <si>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</si>
  <si>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</si>
  <si>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</si>
  <si>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</si>
  <si>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</si>
  <si>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</si>
  <si>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</si>
  <si>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</si>
  <si>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</si>
  <si>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</si>
  <si>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</si>
  <si>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</si>
  <si>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</si>
  <si>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</si>
  <si>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</si>
  <si>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</si>
  <si>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</si>
  <si>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</si>
  <si>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</si>
  <si>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</si>
  <si>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</si>
  <si>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</si>
  <si>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</si>
  <si>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</si>
  <si>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</si>
  <si>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</si>
  <si>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</si>
  <si>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</si>
  <si>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</si>
  <si>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</si>
  <si>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</si>
  <si>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</si>
  <si>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</si>
  <si>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</si>
  <si>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</si>
  <si>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</si>
  <si>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</si>
  <si>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</si>
  <si>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</si>
  <si>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</si>
  <si>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</si>
  <si>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</si>
  <si>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</si>
  <si>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</si>
  <si>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</si>
  <si>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</si>
  <si>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</si>
  <si>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</si>
  <si>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</si>
  <si>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</si>
  <si>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</si>
  <si>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</si>
  <si>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</si>
  <si>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</si>
  <si>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</si>
  <si>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</si>
  <si>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</si>
  <si>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</si>
  <si>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</si>
  <si>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</si>
  <si>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</si>
  <si>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</si>
  <si>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</si>
  <si>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</si>
  <si>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</si>
  <si>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</si>
  <si>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</si>
  <si>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</si>
  <si>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</si>
  <si>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</si>
  <si>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</si>
  <si>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</si>
  <si>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</si>
  <si>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</si>
  <si>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</si>
  <si>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</si>
  <si>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</si>
  <si>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</si>
  <si>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</si>
  <si>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</si>
  <si>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</si>
  <si>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</si>
  <si>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</si>
  <si>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</si>
  <si>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</si>
  <si>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</si>
  <si>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</si>
  <si>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</si>
  <si>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</si>
  <si>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</si>
  <si>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</si>
  <si>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</si>
  <si>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</si>
  <si>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</si>
  <si>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</si>
  <si>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</si>
  <si>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</si>
  <si>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</si>
  <si>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</si>
  <si>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</si>
  <si>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</si>
  <si>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</si>
  <si>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</si>
  <si>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</si>
  <si>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</si>
  <si>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</si>
  <si>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</si>
  <si>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</si>
  <si>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</si>
  <si>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</si>
  <si>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</si>
  <si>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</si>
  <si>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</si>
  <si>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</si>
  <si>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</si>
  <si>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</si>
  <si>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</si>
  <si>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</si>
  <si>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</si>
  <si>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</si>
  <si>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</si>
  <si>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</si>
  <si>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</si>
  <si>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</si>
  <si>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</si>
  <si>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</si>
  <si>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</si>
  <si>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</si>
  <si>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</si>
  <si>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</si>
  <si>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</si>
  <si>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</si>
  <si>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</si>
  <si>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</si>
  <si>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</si>
  <si>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</si>
  <si>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</si>
  <si>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</si>
  <si>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</si>
  <si>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</si>
  <si>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</si>
  <si>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</si>
  <si>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</si>
  <si>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</si>
  <si>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</si>
  <si>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</si>
  <si>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</si>
  <si>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</si>
  <si>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</si>
  <si>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</si>
  <si>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</si>
  <si>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</si>
  <si>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</si>
  <si>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</si>
  <si>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</si>
  <si>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</si>
  <si>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</si>
  <si>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</si>
  <si>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</si>
  <si>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</si>
  <si>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</si>
  <si>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</si>
  <si>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</si>
  <si>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</si>
  <si>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</si>
  <si>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</si>
  <si>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</si>
  <si>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</si>
  <si>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</si>
  <si>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</si>
  <si>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</si>
  <si>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</si>
  <si>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</si>
  <si>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</si>
  <si>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</si>
  <si>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</si>
  <si>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</si>
  <si>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</si>
  <si>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</si>
  <si>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</si>
  <si>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</si>
  <si>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</si>
  <si>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</si>
  <si>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</si>
  <si>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</si>
  <si>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</si>
  <si>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</si>
  <si>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</si>
  <si>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</si>
  <si>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</si>
  <si>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</si>
  <si>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</si>
  <si>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</si>
  <si>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</si>
  <si>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</si>
  <si>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</si>
  <si>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</si>
  <si>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</si>
  <si>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</si>
  <si>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</si>
  <si>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</si>
  <si>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</si>
  <si>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</si>
  <si>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</si>
  <si>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</si>
  <si>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</si>
  <si>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</si>
  <si>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</si>
  <si>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</si>
  <si>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</si>
  <si>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</si>
  <si>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</si>
  <si>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</si>
  <si>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</si>
  <si>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</si>
  <si>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</si>
  <si>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</si>
  <si>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</si>
  <si>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</si>
  <si>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</si>
  <si>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</si>
  <si>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</si>
  <si>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</si>
  <si>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</si>
  <si>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</si>
  <si>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</si>
  <si>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</si>
  <si>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</si>
  <si>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</si>
  <si>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</si>
  <si>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</si>
  <si>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</si>
  <si>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</si>
  <si>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</si>
  <si>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</si>
  <si>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</si>
  <si>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</si>
  <si>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</si>
  <si>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</si>
  <si>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</si>
  <si>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</si>
  <si>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</si>
  <si>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</si>
  <si>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</si>
  <si>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</si>
  <si>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</si>
  <si>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</si>
  <si>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</si>
  <si>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</si>
  <si>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</si>
  <si>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</si>
  <si>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</si>
  <si>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</si>
  <si>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</si>
  <si>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</si>
  <si>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</si>
  <si>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</si>
  <si>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</si>
  <si>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</si>
  <si>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</si>
  <si>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</si>
  <si>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</si>
  <si>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</si>
  <si>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</si>
  <si>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</si>
  <si>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</si>
  <si>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</si>
  <si>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</si>
  <si>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</si>
  <si>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</si>
  <si>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</si>
  <si>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</si>
  <si>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</si>
  <si>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</si>
  <si>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</si>
  <si>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</si>
  <si>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</si>
  <si>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</si>
  <si>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</si>
  <si>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</si>
  <si>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</si>
  <si>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</si>
  <si>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</si>
  <si>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</si>
  <si>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</si>
  <si>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</si>
  <si>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</si>
  <si>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</si>
  <si>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</si>
  <si>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</si>
  <si>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</si>
  <si>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</si>
  <si>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</si>
  <si>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</si>
  <si>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</si>
  <si>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</si>
  <si>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</si>
  <si>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</si>
  <si>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</si>
  <si>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</si>
  <si>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</si>
  <si>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</si>
  <si>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</si>
  <si>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</si>
  <si>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</si>
  <si>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</si>
  <si>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</si>
  <si>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</si>
  <si>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</si>
  <si>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</si>
  <si>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</si>
  <si>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</si>
  <si>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</si>
  <si>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</si>
  <si>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</si>
  <si>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</si>
  <si>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</si>
  <si>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</si>
  <si>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</si>
  <si>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</si>
  <si>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</si>
  <si>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</si>
  <si>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</si>
  <si>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</si>
  <si>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</si>
  <si>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</si>
  <si>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</si>
  <si>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</si>
  <si>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</si>
  <si>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</si>
  <si>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</si>
  <si>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</si>
  <si>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</si>
  <si>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</si>
  <si>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</si>
  <si>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</si>
  <si>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</si>
  <si>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</si>
  <si>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</si>
  <si>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</si>
  <si>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</si>
  <si>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</si>
  <si>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</si>
  <si>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</si>
  <si>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</si>
  <si>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</si>
  <si>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</si>
  <si>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</si>
  <si>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</si>
  <si>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</si>
  <si>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</si>
  <si>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</si>
  <si>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</si>
  <si>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</si>
  <si>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</si>
  <si>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</si>
  <si>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</si>
  <si>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</si>
  <si>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</si>
  <si>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</si>
  <si>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</si>
  <si>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</si>
  <si>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</si>
  <si>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</si>
  <si>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</si>
  <si>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</si>
  <si>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</si>
  <si>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</si>
  <si>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</si>
  <si>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</si>
  <si>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</si>
  <si>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</si>
  <si>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</si>
  <si>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</si>
  <si>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</si>
  <si>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</si>
  <si>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</si>
  <si>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</si>
  <si>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</si>
  <si>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</si>
  <si>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</si>
  <si>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</si>
  <si>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</si>
  <si>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</si>
  <si>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</si>
  <si>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</si>
  <si>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</si>
  <si>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</si>
  <si>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</si>
  <si>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</si>
  <si>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</si>
  <si>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</si>
  <si>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</si>
  <si>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</si>
  <si>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</si>
  <si>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</si>
  <si>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</si>
  <si>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</si>
  <si>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</si>
  <si>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</si>
  <si>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</si>
  <si>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</si>
  <si>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</si>
  <si>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</si>
  <si>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</si>
  <si>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</si>
  <si>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</si>
  <si>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</si>
  <si>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</si>
  <si>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</si>
  <si>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</si>
  <si>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</si>
  <si>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</si>
  <si>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</si>
  <si>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</si>
  <si>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</si>
  <si>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</si>
  <si>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</si>
  <si>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</si>
  <si>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</si>
  <si>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</si>
  <si>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</si>
  <si>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</si>
  <si>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</si>
  <si>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</si>
  <si>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</si>
  <si>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</si>
  <si>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</si>
  <si>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</si>
  <si>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</si>
  <si>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</si>
  <si>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</si>
  <si>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</si>
  <si>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</si>
  <si>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</si>
  <si>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</si>
  <si>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</si>
  <si>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</si>
  <si>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</si>
  <si>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</si>
  <si>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</si>
  <si>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</si>
  <si>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</si>
  <si>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</si>
  <si>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</si>
  <si>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</si>
  <si>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</si>
  <si>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</si>
  <si>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</si>
  <si>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</si>
  <si>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</si>
  <si>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</si>
  <si>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</si>
  <si>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</si>
  <si>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</si>
  <si>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</si>
  <si>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</si>
  <si>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</si>
  <si>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</si>
  <si>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</si>
  <si>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</si>
  <si>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</si>
  <si>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</si>
  <si>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</si>
  <si>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</si>
  <si>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</si>
  <si>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</si>
  <si>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</si>
  <si>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</si>
  <si>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</si>
  <si>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</si>
  <si>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</si>
  <si>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</si>
  <si>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</si>
  <si>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</si>
  <si>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</si>
  <si>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</si>
  <si>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</si>
  <si>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</si>
  <si>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</si>
  <si>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</si>
  <si>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</si>
  <si>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</si>
  <si>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</si>
  <si>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</si>
  <si>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</si>
  <si>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</si>
  <si>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</si>
  <si>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</si>
  <si>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</si>
  <si>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</si>
  <si>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</si>
  <si>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</si>
  <si>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</si>
  <si>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</si>
  <si>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</si>
  <si>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</si>
  <si>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</si>
  <si>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</si>
  <si>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</si>
  <si>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</si>
  <si>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</si>
  <si>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</si>
  <si>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</si>
  <si>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</si>
  <si>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</si>
  <si>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</si>
  <si>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</si>
  <si>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</si>
  <si>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</si>
  <si>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</si>
  <si>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</si>
  <si>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</si>
  <si>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</si>
  <si>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</si>
  <si>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</si>
  <si>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</si>
  <si>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</si>
  <si>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</si>
  <si>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</si>
  <si>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</si>
  <si>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</si>
  <si>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</si>
  <si>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</si>
  <si>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</si>
  <si>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</si>
  <si>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</si>
  <si>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</si>
  <si>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</si>
  <si>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</si>
  <si>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</si>
  <si>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</si>
  <si>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</si>
  <si>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</si>
  <si>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</si>
  <si>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</si>
  <si>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</si>
  <si>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</si>
  <si>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</si>
  <si>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</si>
  <si>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</si>
  <si>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</si>
  <si>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</si>
  <si>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</si>
  <si>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</si>
  <si>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</si>
  <si>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</si>
  <si>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</si>
  <si>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</si>
  <si>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</si>
  <si>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</si>
  <si>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</si>
  <si>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</si>
  <si>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</si>
  <si>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</si>
  <si>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</si>
  <si>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</si>
  <si>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</si>
  <si>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</si>
  <si>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</si>
  <si>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</si>
  <si>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</si>
  <si>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</si>
  <si>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</si>
  <si>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</si>
  <si>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</si>
  <si>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</si>
  <si>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</si>
  <si>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</si>
  <si>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</si>
  <si>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</si>
  <si>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</si>
  <si>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</si>
  <si>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</si>
  <si>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</si>
  <si>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</si>
  <si>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</si>
  <si>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</si>
  <si>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</si>
  <si>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</si>
  <si>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</si>
  <si>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</si>
  <si>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</si>
  <si>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</si>
  <si>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</si>
  <si>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</si>
  <si>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</si>
  <si>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</si>
  <si>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</si>
  <si>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</si>
  <si>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</si>
  <si>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</si>
  <si>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</si>
  <si>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</si>
  <si>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</si>
  <si>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</si>
  <si>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</si>
  <si>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</si>
  <si>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</si>
  <si>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</si>
  <si>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</si>
  <si>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</si>
  <si>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</si>
  <si>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</si>
  <si>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</si>
  <si>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</si>
  <si>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</si>
  <si>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</si>
  <si>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</si>
  <si>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</si>
  <si>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</si>
  <si>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</si>
  <si>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</si>
  <si>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</si>
  <si>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</si>
  <si>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</si>
  <si>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</si>
  <si>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</si>
  <si>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</si>
  <si>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</si>
  <si>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</si>
  <si>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</si>
  <si>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</si>
  <si>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</si>
  <si>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</si>
  <si>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</si>
  <si>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</si>
  <si>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</si>
  <si>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</si>
  <si>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</si>
  <si>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</si>
  <si>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</si>
  <si>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</si>
  <si>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</si>
  <si>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</si>
  <si>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</si>
  <si>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</si>
  <si>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</si>
  <si>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</si>
  <si>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</si>
  <si>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</si>
  <si>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</si>
  <si>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</si>
  <si>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</si>
  <si>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</si>
  <si>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</si>
  <si>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</si>
  <si>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</si>
  <si>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</si>
  <si>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</si>
  <si>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</si>
  <si>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</si>
  <si>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</si>
  <si>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</si>
  <si>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</si>
  <si>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</si>
  <si>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</si>
  <si>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</si>
  <si>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</si>
  <si>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</si>
  <si>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</si>
  <si>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</si>
  <si>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</si>
  <si>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</si>
  <si>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</si>
  <si>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</si>
  <si>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</si>
  <si>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</si>
  <si>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</si>
  <si>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</si>
  <si>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</si>
  <si>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</si>
  <si>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</si>
  <si>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</si>
  <si>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</si>
  <si>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</si>
  <si>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</si>
  <si>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</si>
  <si>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</si>
  <si>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</si>
  <si>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</si>
  <si>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</si>
  <si>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</si>
  <si>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</si>
  <si>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</si>
  <si>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</si>
  <si>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</si>
  <si>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</si>
  <si>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</si>
  <si>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</si>
  <si>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</si>
  <si>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</si>
  <si>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</si>
  <si>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</si>
  <si>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</si>
  <si>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</si>
  <si>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</si>
  <si>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</si>
  <si>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</si>
  <si>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</si>
  <si>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</si>
  <si>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</si>
  <si>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</si>
  <si>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</si>
  <si>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</si>
  <si>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</si>
  <si>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</si>
  <si>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</si>
  <si>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</si>
  <si>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</si>
  <si>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</si>
  <si>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</si>
  <si>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</si>
  <si>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</si>
  <si>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</si>
  <si>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</si>
  <si>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</si>
  <si>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</si>
  <si>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</si>
  <si>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</si>
  <si>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</si>
  <si>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</si>
  <si>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</si>
  <si>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</si>
  <si>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</si>
  <si>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</si>
  <si>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</si>
  <si>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</si>
  <si>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</si>
  <si>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</si>
  <si>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</si>
  <si>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</si>
  <si>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</si>
  <si>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</si>
  <si>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</si>
  <si>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</si>
  <si>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</si>
  <si>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</si>
  <si>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</si>
  <si>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</si>
  <si>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</si>
  <si>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</si>
  <si>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</si>
  <si>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</si>
  <si>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</si>
  <si>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</si>
  <si>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</si>
  <si>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</si>
  <si>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</si>
  <si>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</si>
  <si>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</si>
  <si>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</si>
  <si>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</si>
  <si>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</si>
  <si>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</si>
  <si>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</si>
  <si>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</si>
  <si>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</si>
  <si>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</si>
  <si>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</si>
  <si>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</si>
  <si>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</si>
  <si>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</si>
  <si>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</si>
  <si>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</si>
  <si>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</si>
  <si>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</si>
  <si>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</si>
  <si>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</si>
  <si>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</si>
  <si>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</si>
  <si>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</si>
  <si>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</si>
  <si>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</si>
  <si>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</si>
  <si>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</si>
  <si>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</si>
  <si>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</si>
  <si>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</si>
  <si>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</si>
  <si>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</si>
  <si>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</si>
  <si>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</si>
  <si>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</si>
  <si>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</si>
  <si>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</si>
  <si>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</si>
  <si>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</si>
  <si>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</si>
  <si>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</si>
  <si>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</si>
  <si>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</si>
  <si>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</si>
  <si>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</si>
  <si>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</si>
  <si>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</si>
  <si>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</si>
  <si>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</si>
  <si>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</si>
  <si>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</si>
  <si>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</si>
  <si>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</si>
  <si>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</si>
  <si>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</si>
  <si>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</si>
  <si>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</si>
  <si>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</si>
  <si>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</si>
  <si>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</si>
  <si>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</si>
  <si>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</si>
  <si>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</si>
  <si>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</si>
  <si>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</si>
  <si>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</si>
  <si>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</si>
  <si>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</si>
  <si>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</si>
  <si>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</si>
  <si>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</si>
  <si>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</si>
  <si>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</si>
  <si>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</si>
  <si>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</si>
  <si>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</si>
  <si>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</si>
  <si>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</si>
  <si>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</si>
  <si>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</si>
  <si>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</si>
  <si>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</si>
  <si>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</si>
  <si>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</si>
  <si>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</si>
  <si>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</si>
  <si>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</si>
  <si>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</si>
  <si>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</si>
  <si>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</si>
  <si>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</si>
  <si>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</si>
  <si>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</si>
  <si>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</si>
  <si>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</si>
  <si>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</si>
  <si>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</si>
  <si>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</si>
  <si>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</si>
  <si>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</si>
  <si>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</si>
  <si>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</si>
  <si>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</si>
  <si>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</si>
  <si>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</si>
  <si>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</si>
  <si>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</si>
  <si>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</si>
  <si>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</si>
  <si>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</si>
  <si>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</si>
  <si>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</si>
  <si>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</si>
  <si>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</si>
  <si>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</si>
  <si>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</si>
  <si>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</si>
  <si>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</si>
  <si>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</si>
  <si>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</si>
  <si>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</si>
  <si>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</si>
  <si>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</si>
  <si>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</si>
  <si>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</si>
  <si>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</si>
  <si>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</si>
  <si>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</si>
  <si>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</si>
  <si>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</si>
  <si>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</si>
  <si>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</si>
  <si>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</si>
  <si>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</si>
  <si>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</si>
  <si>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</si>
  <si>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</si>
  <si>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</si>
  <si>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</si>
  <si>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</si>
  <si>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</si>
  <si>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</si>
  <si>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</si>
  <si>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</si>
  <si>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</si>
  <si>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</si>
  <si>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</si>
  <si>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</si>
  <si>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</si>
  <si>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</si>
  <si>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</si>
  <si>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</si>
  <si>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</si>
  <si>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</si>
  <si>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</si>
  <si>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</si>
  <si>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</si>
  <si>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</si>
  <si>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</si>
  <si>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</si>
  <si>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</si>
  <si>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</si>
  <si>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</si>
  <si>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</si>
  <si>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</si>
  <si>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</si>
  <si>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</si>
  <si>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</si>
  <si>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</si>
  <si>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</si>
  <si>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</si>
  <si>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</si>
  <si>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</si>
  <si>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</si>
  <si>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</si>
  <si>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</si>
  <si>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</si>
  <si>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</si>
  <si>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</si>
  <si>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</si>
  <si>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</si>
  <si>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</si>
  <si>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</si>
  <si>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</si>
  <si>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</si>
  <si>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</si>
  <si>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</si>
  <si>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</si>
  <si>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</si>
  <si>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</si>
  <si>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</si>
  <si>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</si>
  <si>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</si>
  <si>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</si>
  <si>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</si>
  <si>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</si>
  <si>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</si>
  <si>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</si>
  <si>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</si>
  <si>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</si>
  <si>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</si>
  <si>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</si>
  <si>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</si>
  <si>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</si>
  <si>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</si>
  <si>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</si>
  <si>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</si>
  <si>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</si>
  <si>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</si>
  <si>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</si>
  <si>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</si>
  <si>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</si>
  <si>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</si>
  <si>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</si>
  <si>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</si>
  <si>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</si>
  <si>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</si>
  <si>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</si>
  <si>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</si>
  <si>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</si>
  <si>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</si>
  <si>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</si>
  <si>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</si>
  <si>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</si>
  <si>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</si>
  <si>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</si>
  <si>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</si>
  <si>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</si>
  <si>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</si>
  <si>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</si>
  <si>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</si>
  <si>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</si>
  <si>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</si>
  <si>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</si>
  <si>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</si>
  <si>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</si>
  <si>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</si>
  <si>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</si>
  <si>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</si>
  <si>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</si>
  <si>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</si>
  <si>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</si>
  <si>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</si>
  <si>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</si>
  <si>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</si>
  <si>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</si>
  <si>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</si>
  <si>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</si>
  <si>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</si>
  <si>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</si>
  <si>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</si>
  <si>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</si>
  <si>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</si>
  <si>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</si>
  <si>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</si>
  <si>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</si>
  <si>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</si>
  <si>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</si>
  <si>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</si>
  <si>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</si>
  <si>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</si>
  <si>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</si>
  <si>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</si>
  <si>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</si>
  <si>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</si>
  <si>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</si>
  <si>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</si>
  <si>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</si>
  <si>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</si>
  <si>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</si>
  <si>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</si>
  <si>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</si>
  <si>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</si>
  <si>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</si>
  <si>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</si>
  <si>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</si>
  <si>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</si>
  <si>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</si>
  <si>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</si>
  <si>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</si>
  <si>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</si>
  <si>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</si>
  <si>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</si>
  <si>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</si>
  <si>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</si>
  <si>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</si>
  <si>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</si>
  <si>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</si>
  <si>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</si>
  <si>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</si>
  <si>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</si>
  <si>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</si>
  <si>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</si>
  <si>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</si>
  <si>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</si>
  <si>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</si>
  <si>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</si>
  <si>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</si>
  <si>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</si>
  <si>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</si>
  <si>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</si>
  <si>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</si>
  <si>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</si>
  <si>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</si>
  <si>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</si>
  <si>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</si>
  <si>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</si>
  <si>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</si>
  <si>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</si>
  <si>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</si>
  <si>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</si>
  <si>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</si>
  <si>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</si>
  <si>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</si>
  <si>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</si>
  <si>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</si>
  <si>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</si>
  <si>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</si>
  <si>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</si>
  <si>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</si>
  <si>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</si>
  <si>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</si>
  <si>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</si>
  <si>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</si>
  <si>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</si>
  <si>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</si>
  <si>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</si>
  <si>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</si>
  <si>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</si>
  <si>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</si>
  <si>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</si>
  <si>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</si>
  <si>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</si>
  <si>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</si>
  <si>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</si>
  <si>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</si>
  <si>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</si>
  <si>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</si>
  <si>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</si>
  <si>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</si>
  <si>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</si>
  <si>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</si>
  <si>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</si>
  <si>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</si>
  <si>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</si>
  <si>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</si>
  <si>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</si>
  <si>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</si>
  <si>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</si>
  <si>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</si>
  <si>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</si>
  <si>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</si>
  <si>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</si>
  <si>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</si>
  <si>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</si>
  <si>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</si>
  <si>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</si>
  <si>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</si>
  <si>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</si>
  <si>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</si>
  <si>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</si>
  <si>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</si>
  <si>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</si>
  <si>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</si>
  <si>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</si>
  <si>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</si>
  <si>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</si>
  <si>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</si>
  <si>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</si>
  <si>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</si>
  <si>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</si>
  <si>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</si>
  <si>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</si>
  <si>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</si>
  <si>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</si>
  <si>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</si>
  <si>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</si>
  <si>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</si>
  <si>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</si>
  <si>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</si>
  <si>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</si>
  <si>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</si>
  <si>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</si>
  <si>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</si>
  <si>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</si>
  <si>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</si>
  <si>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</si>
  <si>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</si>
  <si>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</si>
  <si>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</si>
  <si>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</si>
  <si>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</si>
  <si>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</si>
  <si>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</si>
  <si>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</si>
  <si>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</si>
  <si>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</si>
  <si>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</si>
  <si>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</si>
  <si>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</si>
  <si>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</si>
  <si>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</si>
  <si>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</si>
  <si>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</si>
  <si>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</si>
  <si>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</si>
  <si>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</si>
  <si>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</si>
  <si>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</si>
  <si>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</si>
  <si>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</si>
  <si>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</si>
  <si>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</si>
  <si>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</si>
  <si>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</si>
  <si>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</si>
  <si>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</si>
  <si>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</si>
  <si>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</si>
  <si>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</si>
  <si>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</si>
  <si>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</si>
  <si>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</si>
  <si>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</si>
  <si>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</si>
  <si>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</si>
  <si>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</si>
  <si>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</si>
  <si>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</si>
  <si>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</si>
  <si>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</si>
  <si>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</si>
  <si>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</si>
  <si>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</si>
  <si>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</si>
  <si>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</si>
  <si>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</si>
  <si>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</si>
  <si>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</si>
  <si>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</si>
  <si>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</si>
  <si>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</si>
  <si>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</si>
  <si>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</si>
  <si>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</si>
  <si>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</si>
  <si>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</si>
  <si>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</si>
  <si>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</si>
  <si>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</si>
  <si>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</si>
  <si>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</si>
  <si>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</si>
  <si>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</si>
  <si>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</si>
  <si>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</si>
  <si>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</si>
  <si>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</si>
  <si>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</si>
  <si>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</si>
  <si>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</si>
  <si>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</si>
  <si>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</si>
  <si>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</si>
  <si>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</si>
  <si>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</si>
  <si>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</si>
  <si>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</si>
  <si>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</si>
  <si>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</si>
  <si>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</si>
  <si>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</si>
  <si>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</si>
  <si>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</si>
  <si>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</si>
  <si>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</si>
  <si>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</si>
  <si>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</si>
  <si>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</si>
  <si>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</si>
  <si>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</si>
  <si>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</si>
  <si>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</si>
  <si>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</si>
  <si>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</si>
  <si>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</si>
  <si>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</si>
  <si>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</si>
  <si>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</si>
  <si>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</si>
  <si>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</si>
  <si>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</si>
  <si>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</si>
  <si>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</si>
  <si>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</si>
  <si>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</si>
  <si>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</si>
  <si>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</si>
  <si>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</si>
  <si>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</si>
  <si>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</si>
  <si>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</si>
  <si>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</si>
  <si>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</si>
  <si>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</si>
  <si>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</si>
  <si>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</si>
  <si>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</si>
  <si>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</si>
  <si>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</si>
  <si>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</si>
  <si>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</si>
  <si>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</si>
  <si>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</si>
  <si>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</si>
  <si>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</si>
  <si>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</si>
  <si>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</si>
  <si>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</si>
  <si>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</si>
  <si>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</si>
  <si>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</si>
  <si>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</si>
  <si>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</si>
  <si>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</si>
  <si>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</si>
  <si>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</si>
  <si>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</si>
  <si>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</si>
  <si>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</si>
  <si>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</si>
  <si>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</si>
  <si>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</si>
  <si>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</si>
  <si>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</si>
  <si>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</si>
  <si>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</si>
  <si>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</si>
  <si>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</si>
  <si>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</si>
  <si>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</si>
  <si>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</si>
  <si>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</si>
  <si>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</si>
  <si>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</si>
  <si>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</si>
  <si>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</si>
  <si>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</si>
  <si>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</si>
  <si>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</si>
  <si>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</si>
  <si>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</si>
  <si>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</si>
  <si>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</si>
  <si>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</si>
  <si>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</si>
  <si>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</si>
  <si>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</si>
  <si>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</si>
  <si>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</si>
  <si>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</si>
  <si>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</si>
  <si>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</si>
  <si>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</si>
  <si>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</si>
  <si>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</si>
  <si>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</si>
  <si>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</si>
  <si>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</si>
  <si>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</si>
  <si>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</si>
  <si>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</si>
  <si>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</si>
  <si>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</si>
  <si>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</si>
  <si>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</si>
  <si>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</si>
  <si>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</si>
  <si>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</si>
  <si>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</si>
  <si>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</si>
  <si>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</si>
  <si>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</si>
  <si>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</si>
  <si>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</si>
  <si>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</si>
  <si>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</si>
  <si>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</si>
  <si>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</si>
  <si>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</si>
  <si>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</si>
  <si>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</si>
  <si>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</si>
  <si>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</si>
  <si>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</si>
  <si>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</si>
  <si>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</si>
  <si>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</si>
  <si>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</si>
  <si>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</si>
  <si>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</si>
  <si>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</si>
  <si>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</si>
  <si>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</si>
  <si>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</si>
  <si>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</si>
  <si>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</si>
  <si>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</si>
  <si>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</si>
  <si>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</si>
  <si>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</si>
  <si>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</si>
  <si>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</si>
  <si>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</si>
  <si>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</si>
  <si>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</si>
  <si>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</si>
  <si>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</si>
  <si>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</si>
  <si>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</si>
  <si>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</si>
  <si>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</si>
  <si>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</si>
  <si>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</si>
  <si>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</si>
  <si>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</si>
  <si>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</si>
  <si>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</si>
  <si>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</si>
  <si>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</si>
  <si>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</si>
  <si>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</si>
  <si>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</si>
  <si>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</si>
  <si>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</si>
  <si>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</si>
  <si>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</si>
  <si>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</si>
  <si>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</si>
  <si>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</si>
  <si>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</si>
  <si>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</si>
  <si>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</si>
  <si>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</si>
  <si>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</si>
  <si>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</si>
  <si>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</si>
  <si>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</si>
  <si>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</si>
  <si>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</si>
  <si>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</si>
  <si>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</si>
  <si>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</si>
  <si>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</si>
  <si>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</si>
  <si>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</si>
  <si>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</si>
  <si>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</si>
  <si>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</si>
  <si>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</si>
  <si>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</si>
  <si>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</si>
  <si>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</si>
  <si>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</si>
  <si>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</si>
  <si>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</si>
  <si>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</si>
  <si>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</si>
  <si>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</si>
  <si>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</si>
  <si>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</si>
  <si>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</si>
  <si>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</si>
  <si>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</si>
  <si>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</si>
  <si>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</si>
  <si>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</si>
  <si>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</si>
  <si>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</si>
  <si>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</si>
  <si>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</si>
  <si>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</si>
  <si>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</si>
  <si>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</si>
  <si>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</si>
  <si>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</si>
  <si>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</si>
  <si>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</si>
  <si>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</si>
  <si>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</si>
  <si>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</si>
  <si>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</si>
  <si>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</si>
  <si>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</si>
  <si>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</si>
  <si>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</si>
  <si>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</si>
  <si>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</si>
  <si>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</si>
  <si>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</si>
  <si>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</si>
  <si>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</si>
  <si>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</si>
  <si>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</si>
  <si>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</si>
  <si>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</si>
  <si>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</si>
  <si>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</si>
  <si>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</si>
  <si>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</si>
  <si>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</si>
  <si>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</si>
  <si>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</si>
  <si>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</si>
  <si>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</si>
  <si>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</si>
  <si>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</si>
  <si>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</si>
  <si>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</si>
  <si>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</si>
  <si>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</si>
  <si>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</si>
  <si>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</si>
  <si>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</si>
  <si>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</si>
  <si>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</si>
  <si>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</si>
  <si>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</si>
  <si>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</si>
  <si>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</si>
  <si>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</si>
  <si>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</si>
  <si>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</si>
  <si>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</si>
  <si>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</si>
  <si>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</si>
  <si>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</si>
  <si>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</si>
  <si>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</si>
  <si>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</si>
  <si>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</si>
  <si>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</si>
  <si>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</si>
  <si>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</si>
  <si>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</si>
  <si>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</si>
  <si>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</si>
  <si>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</si>
  <si>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</si>
  <si>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</si>
  <si>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</si>
  <si>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</si>
  <si>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</si>
  <si>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</si>
  <si>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</si>
  <si>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</si>
  <si>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</si>
  <si>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</si>
  <si>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</si>
  <si>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</si>
  <si>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</si>
  <si>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</si>
  <si>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</si>
  <si>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</si>
  <si>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</si>
  <si>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</si>
  <si>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</si>
  <si>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</si>
  <si>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</si>
  <si>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</si>
  <si>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</si>
  <si>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</si>
  <si>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</si>
  <si>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</si>
  <si>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</si>
  <si>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</si>
  <si>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</si>
  <si>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</si>
  <si>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</si>
  <si>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</si>
  <si>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</si>
  <si>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</si>
  <si>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</si>
  <si>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</si>
  <si>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</si>
  <si>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</si>
  <si>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</si>
  <si>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</si>
  <si>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</si>
  <si>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</si>
  <si>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</si>
  <si>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</si>
  <si>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</si>
  <si>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</si>
  <si>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</si>
  <si>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</si>
  <si>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</si>
  <si>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</si>
  <si>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</si>
  <si>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</si>
  <si>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</si>
  <si>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</si>
  <si>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</si>
  <si>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</si>
  <si>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</si>
  <si>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</si>
  <si>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</si>
  <si>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</si>
  <si>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</si>
  <si>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</si>
  <si>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</si>
  <si>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</si>
  <si>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</si>
  <si>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</si>
  <si>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</si>
  <si>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</si>
  <si>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</si>
  <si>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</si>
  <si>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</si>
  <si>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</si>
  <si>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</si>
  <si>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</si>
  <si>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</si>
  <si>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</si>
  <si>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</si>
  <si>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</si>
  <si>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</si>
  <si>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</si>
  <si>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</si>
  <si>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</si>
  <si>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</si>
  <si>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</si>
  <si>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</si>
  <si>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</si>
  <si>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</si>
  <si>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</si>
  <si>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</si>
  <si>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</si>
  <si>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</si>
  <si>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</si>
  <si>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</si>
  <si>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</si>
  <si>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</si>
  <si>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</si>
  <si>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</si>
  <si>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</si>
  <si>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</si>
  <si>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</si>
  <si>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</si>
  <si>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</si>
  <si>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</si>
  <si>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</si>
  <si>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</si>
  <si>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</si>
  <si>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</si>
  <si>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</si>
  <si>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</si>
  <si>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</si>
  <si>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</si>
  <si>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</si>
  <si>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</si>
  <si>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</si>
  <si>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</si>
  <si>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</si>
  <si>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</si>
  <si>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</si>
  <si>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</si>
  <si>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</si>
  <si>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</si>
  <si>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</si>
  <si>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</si>
  <si>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</si>
  <si>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</si>
  <si>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</si>
  <si>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</si>
  <si>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</si>
  <si>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</si>
  <si>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</si>
  <si>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</si>
  <si>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</si>
  <si>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</si>
  <si>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</si>
  <si>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</si>
  <si>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</si>
  <si>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</si>
  <si>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</si>
  <si>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</si>
  <si>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</si>
  <si>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</si>
  <si>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</si>
  <si>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</si>
  <si>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</si>
  <si>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</si>
  <si>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</si>
  <si>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</si>
  <si>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</si>
  <si>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</si>
  <si>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</si>
  <si>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</si>
  <si>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</si>
  <si>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</si>
  <si>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</si>
  <si>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</si>
  <si>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</si>
  <si>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</si>
  <si>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</si>
  <si>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</si>
  <si>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</si>
  <si>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</si>
  <si>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</si>
  <si>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</si>
  <si>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</si>
  <si>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</si>
  <si>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</si>
  <si>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</si>
  <si>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</si>
  <si>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</si>
  <si>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</si>
  <si>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</si>
  <si>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</si>
  <si>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</si>
  <si>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</si>
  <si>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</si>
  <si>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</si>
  <si>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</si>
  <si>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</si>
  <si>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</si>
  <si>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</si>
  <si>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</si>
  <si>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</si>
  <si>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</si>
  <si>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</si>
  <si>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</si>
  <si>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</si>
  <si>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</si>
  <si>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</si>
  <si>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</si>
  <si>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</si>
  <si>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</si>
  <si>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</si>
  <si>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</si>
  <si>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</si>
  <si>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</si>
  <si>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</si>
  <si>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</si>
  <si>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</si>
  <si>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</si>
  <si>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</si>
  <si>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</si>
  <si>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</si>
  <si>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</si>
  <si>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</si>
  <si>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</si>
  <si>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</si>
  <si>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</si>
  <si>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</si>
  <si>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</si>
  <si>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</si>
  <si>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</si>
  <si>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</si>
  <si>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</si>
  <si>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</si>
  <si>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</si>
  <si>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</si>
  <si>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</si>
  <si>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</si>
  <si>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</si>
  <si>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</si>
  <si>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</si>
  <si>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</si>
  <si>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</si>
  <si>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</si>
  <si>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</si>
  <si>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</si>
  <si>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</si>
  <si>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</si>
  <si>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</si>
  <si>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</si>
  <si>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</si>
  <si>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</si>
  <si>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</si>
  <si>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</si>
  <si>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</si>
  <si>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</si>
  <si>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</si>
  <si>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</si>
  <si>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</si>
  <si>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</si>
  <si>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</si>
  <si>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</si>
  <si>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</si>
  <si>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</si>
  <si>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</si>
  <si>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</si>
  <si>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</si>
  <si>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</si>
  <si>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</si>
  <si>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</si>
  <si>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</si>
  <si>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</si>
  <si>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</si>
  <si>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</si>
  <si>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</si>
  <si>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</si>
  <si>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</si>
  <si>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</si>
  <si>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</si>
  <si>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</si>
  <si>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</si>
  <si>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</si>
  <si>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</si>
  <si>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</si>
  <si>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</si>
  <si>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</si>
  <si>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</si>
  <si>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</si>
  <si>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</si>
  <si>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</si>
  <si>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</si>
  <si>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</si>
  <si>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</si>
  <si>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</si>
  <si>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</si>
  <si>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</si>
  <si>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</si>
  <si>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</si>
  <si>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</si>
  <si>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</si>
  <si>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</si>
  <si>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</si>
  <si>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</si>
  <si>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</si>
  <si>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</si>
  <si>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</si>
  <si>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</si>
  <si>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</si>
  <si>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</si>
  <si>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</si>
  <si>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</si>
  <si>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</si>
  <si>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</si>
  <si>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</si>
  <si>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</si>
  <si>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</si>
  <si>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</si>
  <si>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</si>
  <si>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</si>
  <si>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</si>
  <si>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</si>
  <si>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</si>
  <si>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</si>
  <si>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</si>
  <si>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</si>
  <si>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</si>
  <si>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</si>
  <si>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</si>
  <si>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</si>
  <si>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</si>
  <si>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</si>
  <si>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</si>
  <si>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</si>
  <si>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</si>
  <si>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</si>
  <si>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</si>
  <si>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</si>
  <si>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</si>
  <si>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</si>
  <si>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</si>
  <si>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</si>
  <si>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</si>
  <si>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</si>
  <si>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</si>
  <si>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</si>
  <si>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</si>
  <si>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</si>
  <si>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</si>
  <si>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</si>
  <si>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</si>
  <si>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</si>
  <si>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</si>
  <si>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</si>
  <si>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</si>
  <si>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</si>
  <si>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</si>
  <si>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</si>
  <si>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</si>
  <si>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</si>
  <si>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</si>
  <si>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</si>
  <si>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</si>
  <si>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</si>
  <si>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</si>
  <si>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</si>
  <si>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</si>
  <si>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</si>
  <si>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</si>
  <si>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</si>
  <si>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</si>
  <si>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</si>
  <si>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</si>
  <si>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</si>
  <si>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</si>
  <si>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</si>
  <si>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</si>
  <si>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</si>
  <si>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</si>
  <si>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</si>
  <si>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</si>
  <si>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</si>
  <si>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</si>
  <si>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</si>
  <si>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</si>
  <si>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</si>
  <si>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</si>
  <si>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</si>
  <si>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</si>
  <si>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</si>
  <si>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</si>
  <si>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</si>
  <si>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</si>
  <si>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</si>
  <si>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</si>
  <si>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</si>
  <si>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</si>
  <si>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</si>
  <si>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</si>
  <si>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</si>
  <si>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</si>
  <si>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</si>
  <si>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</si>
  <si>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</si>
  <si>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</si>
  <si>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</si>
  <si>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</si>
  <si>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</si>
  <si>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</si>
  <si>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</si>
  <si>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</si>
  <si>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</si>
  <si>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</si>
  <si>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</si>
  <si>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</si>
  <si>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</si>
  <si>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</si>
  <si>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</si>
  <si>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</si>
  <si>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</si>
  <si>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</si>
  <si>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</si>
  <si>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</si>
  <si>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</si>
  <si>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</si>
  <si>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</si>
  <si>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</si>
  <si>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</si>
  <si>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</si>
  <si>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</si>
  <si>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</si>
  <si>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</si>
  <si>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</si>
  <si>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</si>
  <si>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</si>
  <si>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</si>
  <si>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</si>
  <si>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</si>
  <si>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</si>
  <si>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</si>
  <si>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</si>
  <si>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</si>
  <si>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</si>
  <si>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</si>
  <si>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</si>
  <si>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</si>
  <si>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</si>
  <si>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</si>
  <si>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</si>
  <si>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</si>
  <si>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</si>
  <si>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</si>
  <si>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</si>
  <si>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</si>
  <si>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</si>
  <si>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</si>
  <si>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</si>
  <si>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</si>
  <si>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</si>
  <si>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</si>
  <si>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</si>
  <si>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</si>
  <si>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</si>
  <si>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</si>
  <si>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</si>
  <si>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</si>
  <si>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</si>
  <si>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</si>
  <si>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</si>
  <si>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</si>
  <si>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</si>
  <si>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</si>
  <si>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</si>
  <si>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</si>
  <si>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</si>
  <si>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</si>
  <si>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</si>
  <si>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</si>
  <si>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</si>
  <si>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</si>
  <si>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</si>
  <si>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</si>
  <si>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</si>
  <si>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</si>
  <si>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</si>
  <si>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</si>
  <si>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</si>
  <si>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</si>
  <si>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</si>
  <si>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</si>
  <si>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</si>
  <si>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</si>
  <si>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</si>
  <si>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</si>
  <si>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</si>
  <si>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</si>
  <si>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</si>
  <si>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</si>
  <si>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</si>
  <si>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</si>
  <si>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</si>
  <si>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</si>
  <si>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</si>
  <si>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</si>
  <si>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</si>
  <si>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</si>
  <si>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</si>
  <si>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</si>
  <si>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</si>
  <si>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</si>
  <si>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</si>
  <si>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</si>
  <si>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</si>
  <si>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</si>
  <si>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</si>
  <si>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</si>
  <si>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</si>
  <si>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</si>
  <si>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</si>
  <si>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</si>
  <si>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</si>
  <si>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</si>
  <si>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</si>
  <si>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</si>
  <si>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</si>
  <si>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</si>
  <si>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</si>
  <si>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</si>
  <si>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</si>
  <si>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</si>
  <si>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</si>
  <si>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</si>
  <si>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</si>
  <si>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</si>
  <si>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</si>
  <si>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</si>
  <si>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</si>
  <si>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</si>
  <si>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</si>
  <si>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</si>
  <si>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</si>
  <si>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</si>
  <si>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</si>
  <si>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</si>
  <si>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</si>
  <si>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</si>
  <si>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</si>
  <si>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</si>
  <si>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</si>
  <si>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</si>
  <si>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</si>
  <si>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</si>
  <si>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</si>
  <si>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</si>
  <si>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</si>
  <si>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</si>
  <si>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</si>
  <si>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</si>
  <si>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</si>
  <si>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</si>
  <si>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</si>
  <si>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</si>
  <si>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</si>
  <si>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</si>
  <si>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</si>
  <si>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</si>
  <si>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</si>
  <si>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</si>
  <si>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</si>
  <si>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</si>
  <si>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</si>
  <si>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</si>
  <si>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</si>
  <si>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</si>
  <si>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</si>
  <si>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</si>
  <si>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</si>
  <si>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</si>
  <si>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</si>
  <si>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</si>
  <si>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</si>
  <si>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</si>
  <si>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</si>
  <si>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</si>
  <si>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</si>
  <si>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</si>
  <si>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</si>
  <si>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</si>
  <si>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</si>
  <si>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</si>
  <si>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</si>
  <si>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</si>
  <si>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</si>
  <si>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</si>
  <si>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</si>
  <si>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</si>
  <si>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</si>
  <si>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</si>
  <si>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</si>
  <si>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</si>
  <si>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</si>
  <si>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</si>
  <si>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</si>
  <si>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</si>
  <si>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</si>
  <si>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</si>
  <si>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</si>
  <si>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</si>
  <si>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</si>
  <si>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</si>
  <si>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</si>
  <si>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</si>
  <si>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</si>
  <si>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</si>
  <si>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</si>
  <si>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</si>
  <si>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</si>
  <si>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</si>
  <si>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</si>
  <si>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</si>
  <si>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</si>
  <si>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</si>
  <si>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</si>
  <si>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</si>
  <si>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</si>
  <si>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</si>
  <si>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</si>
  <si>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</si>
  <si>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</si>
  <si>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</si>
  <si>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</si>
  <si>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</si>
  <si>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</si>
  <si>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</si>
  <si>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</si>
  <si>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</si>
  <si>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</si>
  <si>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</si>
  <si>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</si>
  <si>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</si>
  <si>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</si>
  <si>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</si>
  <si>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</si>
  <si>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</si>
  <si>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</si>
  <si>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</si>
  <si>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</si>
  <si>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</si>
  <si>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</si>
  <si>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</si>
  <si>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</si>
  <si>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</si>
  <si>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</si>
  <si>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</si>
  <si>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</si>
  <si>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</si>
  <si>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</si>
  <si>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</si>
  <si>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</si>
  <si>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</si>
  <si>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</si>
  <si>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</si>
  <si>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</si>
  <si>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</si>
  <si>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</si>
  <si>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</si>
  <si>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</si>
  <si>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</si>
  <si>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</si>
  <si>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</si>
  <si>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</si>
  <si>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</si>
  <si>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</si>
  <si>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</si>
  <si>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</si>
  <si>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</si>
  <si>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</si>
  <si>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</si>
  <si>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</si>
  <si>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</si>
  <si>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</si>
  <si>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</si>
  <si>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</si>
  <si>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</si>
  <si>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</si>
  <si>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</si>
  <si>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</si>
  <si>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</si>
  <si>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</si>
  <si>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</si>
  <si>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</si>
  <si>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</si>
  <si>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</si>
  <si>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</si>
  <si>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</si>
  <si>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</si>
  <si>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</si>
  <si>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</si>
  <si>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</si>
  <si>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</si>
  <si>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</si>
  <si>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</si>
  <si>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</si>
  <si>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</si>
  <si>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</si>
  <si>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</si>
  <si>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</si>
  <si>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</si>
  <si>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</si>
  <si>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</si>
  <si>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</si>
  <si>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</si>
  <si>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</si>
  <si>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</si>
  <si>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</si>
  <si>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</si>
  <si>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</si>
  <si>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</si>
  <si>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</si>
  <si>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</si>
  <si>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</si>
  <si>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</si>
  <si>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</si>
  <si>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</si>
  <si>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</si>
  <si>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</si>
  <si>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</si>
  <si>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</si>
  <si>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</si>
  <si>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</si>
  <si>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</si>
  <si>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</si>
  <si>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</si>
  <si>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</si>
  <si>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</si>
  <si>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</si>
  <si>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</si>
  <si>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</si>
  <si>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</si>
  <si>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</si>
  <si>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</si>
  <si>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</si>
  <si>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</si>
  <si>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</si>
  <si>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</si>
  <si>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</si>
  <si>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</si>
  <si>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</si>
  <si>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</si>
  <si>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</si>
  <si>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</si>
  <si>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</si>
  <si>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</si>
  <si>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</si>
  <si>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</si>
  <si>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</si>
  <si>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</si>
  <si>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</si>
  <si>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</si>
  <si>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</si>
  <si>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</si>
  <si>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</si>
  <si>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</si>
  <si>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</si>
  <si>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</si>
  <si>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</si>
  <si>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</si>
  <si>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</si>
  <si>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</si>
  <si>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</si>
  <si>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</si>
  <si>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</si>
  <si>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</si>
  <si>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</si>
  <si>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</si>
  <si>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</si>
  <si>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</si>
  <si>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</si>
  <si>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</si>
  <si>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</si>
  <si>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</si>
  <si>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</si>
  <si>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</si>
  <si>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</si>
  <si>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</si>
  <si>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</si>
  <si>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</si>
  <si>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</si>
  <si>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</si>
  <si>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</si>
  <si>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</si>
  <si>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</si>
  <si>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</si>
  <si>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</si>
  <si>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</si>
  <si>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</si>
  <si>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</si>
  <si>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</si>
  <si>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</si>
  <si>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</si>
  <si>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</si>
  <si>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</si>
  <si>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</si>
  <si>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</si>
  <si>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</si>
  <si>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</si>
  <si>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</si>
  <si>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</si>
  <si>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</si>
  <si>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</si>
  <si>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</si>
  <si>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</si>
  <si>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</si>
  <si>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</si>
  <si>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</si>
  <si>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</si>
  <si>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</si>
  <si>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</si>
  <si>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</si>
  <si>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</si>
  <si>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</si>
  <si>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</si>
  <si>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</si>
  <si>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</si>
  <si>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</si>
  <si>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</si>
  <si>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</si>
  <si>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</si>
  <si>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</si>
  <si>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</si>
  <si>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</si>
  <si>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</si>
  <si>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</si>
  <si>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</si>
  <si>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</si>
  <si>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</si>
  <si>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</si>
  <si>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</si>
  <si>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</si>
  <si>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</si>
  <si>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</si>
  <si>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</si>
  <si>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</si>
  <si>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</si>
  <si>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</si>
  <si>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</si>
  <si>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</si>
  <si>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</si>
  <si>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</si>
  <si>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</si>
  <si>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</si>
  <si>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</si>
  <si>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</si>
  <si>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</si>
  <si>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</si>
  <si>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</si>
  <si>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</si>
  <si>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</si>
  <si>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</si>
  <si>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</si>
  <si>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</si>
  <si>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</si>
  <si>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</si>
  <si>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</si>
  <si>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</si>
  <si>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</si>
  <si>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</si>
  <si>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</si>
  <si>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</si>
  <si>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</si>
  <si>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</si>
  <si>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</si>
  <si>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</si>
  <si>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</si>
  <si>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</si>
  <si>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</si>
  <si>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</si>
  <si>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</si>
  <si>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</si>
  <si>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</si>
  <si>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</si>
  <si>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</si>
  <si>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</si>
  <si>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</si>
  <si>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</si>
  <si>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</si>
  <si>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</si>
  <si>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</si>
  <si>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</si>
  <si>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</si>
  <si>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</si>
  <si>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</si>
  <si>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</si>
  <si>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</si>
  <si>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</si>
  <si>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</si>
  <si>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</si>
  <si>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</si>
  <si>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</si>
  <si>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</si>
  <si>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</si>
  <si>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</si>
  <si>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</si>
  <si>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</si>
  <si>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</si>
  <si>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</si>
  <si>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</si>
  <si>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</si>
  <si>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</si>
  <si>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</si>
  <si>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</si>
  <si>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</si>
  <si>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</si>
  <si>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</si>
  <si>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</si>
  <si>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</si>
  <si>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</si>
  <si>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</si>
  <si>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</si>
  <si>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</si>
  <si>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</si>
  <si>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</si>
  <si>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</si>
  <si>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</si>
  <si>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</si>
  <si>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</si>
  <si>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</si>
  <si>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</si>
  <si>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</si>
  <si>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</si>
  <si>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</si>
  <si>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</si>
  <si>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</si>
  <si>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</si>
  <si>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</si>
  <si>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</si>
  <si>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</si>
  <si>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</si>
  <si>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</si>
  <si>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</si>
  <si>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</si>
  <si>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</si>
  <si>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</si>
  <si>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</si>
  <si>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</si>
  <si>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</si>
  <si>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</si>
  <si>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</si>
  <si>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</si>
  <si>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</si>
  <si>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</si>
  <si>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</si>
  <si>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</si>
  <si>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</si>
  <si>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</si>
  <si>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</si>
  <si>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</si>
  <si>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</si>
  <si>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</si>
  <si>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</si>
  <si>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</si>
  <si>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</si>
  <si>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</si>
  <si>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</si>
  <si>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</si>
  <si>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</si>
  <si>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</si>
  <si>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</si>
  <si>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</si>
  <si>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</si>
  <si>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</si>
  <si>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</si>
  <si>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</si>
  <si>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</si>
  <si>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</si>
  <si>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</si>
  <si>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</si>
  <si>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</si>
  <si>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</si>
  <si>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</si>
  <si>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</si>
  <si>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</si>
  <si>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</si>
  <si>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</si>
  <si>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</si>
  <si>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</si>
  <si>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</si>
  <si>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</si>
  <si>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</si>
  <si>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</si>
  <si>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</si>
  <si>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</si>
  <si>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</si>
  <si>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</si>
  <si>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</si>
  <si>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</si>
  <si>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</si>
  <si>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</si>
  <si>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</si>
  <si>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</si>
  <si>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</si>
  <si>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</si>
  <si>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</si>
  <si>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</si>
  <si>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</si>
  <si>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</si>
  <si>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</si>
  <si>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</si>
  <si>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</si>
  <si>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</si>
  <si>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</si>
  <si>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</si>
  <si>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</si>
  <si>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</si>
  <si>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</si>
  <si>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</si>
  <si>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</si>
  <si>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</si>
  <si>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</si>
  <si>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</si>
  <si>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</si>
  <si>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</si>
  <si>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</si>
  <si>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</si>
  <si>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</si>
  <si>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</si>
  <si>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</si>
  <si>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</si>
  <si>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</si>
  <si>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</si>
  <si>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</si>
  <si>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</si>
  <si>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</si>
  <si>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</si>
  <si>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</si>
  <si>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</si>
  <si>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</si>
  <si>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</si>
  <si>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</si>
  <si>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</si>
  <si>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</si>
  <si>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</si>
  <si>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</si>
  <si>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</si>
  <si>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</si>
  <si>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</si>
  <si>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</si>
  <si>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</si>
  <si>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</si>
  <si>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</si>
  <si>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</si>
  <si>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</si>
  <si>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</si>
  <si>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</si>
  <si>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</si>
  <si>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</si>
  <si>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</si>
  <si>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</si>
  <si>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</si>
  <si>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</si>
  <si>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</si>
  <si>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</si>
  <si>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</si>
  <si>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</si>
  <si>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</si>
  <si>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</si>
  <si>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</si>
  <si>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</si>
  <si>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</si>
  <si>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</si>
  <si>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</si>
  <si>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</si>
  <si>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</si>
  <si>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</si>
  <si>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</si>
  <si>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</si>
  <si>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</si>
  <si>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</si>
  <si>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</si>
  <si>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</si>
  <si>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</si>
  <si>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</si>
  <si>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</si>
  <si>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</si>
  <si>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</si>
  <si>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</si>
  <si>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</si>
  <si>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</si>
  <si>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</si>
  <si>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</si>
  <si>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</si>
  <si>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</si>
  <si>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</si>
  <si>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</si>
  <si>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</si>
  <si>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</si>
  <si>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</si>
  <si>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</si>
  <si>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</si>
  <si>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</si>
  <si>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</si>
  <si>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</si>
  <si>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</si>
  <si>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</si>
  <si>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</si>
  <si>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</si>
  <si>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</si>
  <si>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</si>
  <si>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</si>
  <si>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</si>
  <si>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</si>
  <si>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</si>
  <si>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</si>
  <si>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</si>
  <si>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</si>
  <si>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</si>
  <si>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</si>
  <si>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</si>
  <si>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</si>
  <si>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</si>
  <si>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</si>
  <si>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</si>
  <si>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</si>
  <si>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</si>
  <si>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</si>
  <si>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</si>
  <si>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</si>
  <si>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</si>
  <si>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</si>
  <si>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</si>
  <si>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</si>
  <si>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</si>
  <si>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</si>
  <si>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</si>
  <si>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</si>
  <si>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</si>
  <si>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</si>
  <si>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</si>
  <si>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</si>
  <si>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</si>
  <si>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</si>
  <si>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</si>
  <si>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</si>
  <si>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</si>
  <si>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</si>
  <si>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</si>
  <si>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</si>
  <si>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</si>
  <si>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</si>
  <si>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</si>
  <si>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</si>
  <si>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</si>
  <si>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</si>
  <si>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</si>
  <si>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</si>
  <si>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</si>
  <si>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</si>
  <si>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</si>
  <si>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</si>
  <si>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</si>
  <si>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</si>
  <si>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</si>
  <si>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</si>
  <si>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</si>
  <si>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</si>
  <si>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</si>
  <si>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</si>
  <si>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</si>
  <si>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</si>
  <si>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</si>
  <si>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</si>
  <si>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</si>
  <si>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</si>
  <si>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</si>
  <si>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</si>
  <si>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</si>
  <si>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</si>
  <si>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</si>
  <si>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</si>
  <si>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</si>
  <si>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</si>
  <si>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</si>
  <si>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</si>
  <si>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</si>
  <si>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</si>
  <si>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</si>
  <si>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</si>
  <si>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</si>
  <si>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</si>
  <si>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</si>
  <si>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</si>
  <si>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</si>
  <si>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</si>
  <si>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</si>
  <si>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</si>
  <si>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</si>
  <si>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</si>
  <si>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</si>
  <si>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</si>
  <si>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</si>
  <si>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</si>
  <si>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</si>
  <si>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</si>
  <si>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</si>
  <si>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</si>
  <si>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</si>
  <si>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</si>
  <si>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</si>
  <si>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</si>
  <si>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</si>
  <si>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</si>
  <si>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</si>
  <si>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</si>
  <si>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</si>
  <si>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</si>
  <si>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</si>
  <si>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</si>
  <si>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</si>
  <si>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</si>
  <si>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</si>
  <si>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</si>
  <si>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</si>
  <si>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</si>
  <si>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</si>
  <si>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</si>
  <si>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</si>
  <si>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</si>
  <si>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</si>
  <si>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</si>
  <si>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</si>
  <si>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</si>
  <si>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</si>
  <si>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</si>
  <si>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</si>
  <si>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</si>
  <si>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</si>
  <si>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</si>
  <si>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</si>
  <si>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</si>
  <si>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</si>
  <si>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</si>
  <si>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</si>
  <si>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</si>
  <si>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</si>
  <si>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</si>
  <si>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</si>
  <si>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</si>
  <si>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</si>
  <si>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</si>
  <si>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</si>
  <si>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</si>
  <si>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</si>
  <si>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</si>
  <si>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</si>
  <si>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</si>
  <si>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</si>
  <si>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</si>
  <si>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</si>
  <si>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</si>
  <si>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</si>
  <si>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</si>
  <si>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</si>
  <si>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</si>
  <si>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</si>
  <si>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</si>
  <si>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</si>
  <si>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</si>
  <si>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</si>
  <si>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</si>
  <si>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</si>
  <si>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</si>
  <si>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</si>
  <si>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</si>
  <si>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</si>
  <si>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</si>
  <si>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</si>
  <si>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</si>
  <si>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</si>
  <si>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</si>
  <si>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</si>
  <si>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</si>
  <si>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</si>
  <si>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</si>
  <si>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</si>
  <si>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</si>
  <si>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</si>
  <si>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</si>
  <si>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</si>
  <si>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</si>
  <si>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</si>
  <si>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</si>
  <si>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</si>
  <si>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</si>
  <si>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</si>
  <si>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</si>
  <si>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</si>
  <si>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</si>
  <si>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</si>
  <si>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</si>
  <si>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</si>
  <si>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</si>
  <si>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</si>
  <si>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</si>
  <si>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</si>
  <si>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</si>
  <si>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</si>
  <si>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</si>
  <si>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</si>
  <si>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</si>
  <si>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</si>
  <si>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</si>
  <si>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</si>
  <si>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</si>
  <si>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</si>
  <si>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</si>
  <si>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</si>
  <si>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</si>
  <si>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</si>
  <si>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</si>
  <si>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</si>
  <si>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</si>
  <si>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</si>
  <si>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</si>
  <si>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</si>
  <si>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</si>
  <si>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</si>
  <si>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</si>
  <si>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</si>
  <si>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</si>
  <si>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</si>
  <si>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</si>
  <si>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</si>
  <si>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</si>
  <si>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</si>
  <si>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</si>
  <si>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</si>
  <si>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</si>
  <si>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</si>
  <si>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</si>
  <si>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</si>
  <si>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</si>
  <si>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</si>
  <si>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</si>
  <si>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</si>
  <si>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</si>
  <si>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</si>
  <si>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</si>
  <si>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</si>
  <si>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</si>
  <si>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</si>
  <si>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</si>
  <si>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</si>
  <si>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</si>
  <si>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</si>
  <si>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</si>
  <si>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</si>
  <si>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</si>
  <si>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</si>
  <si>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</si>
  <si>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</si>
  <si>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</si>
  <si>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</si>
  <si>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</si>
  <si>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</si>
  <si>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</si>
  <si>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</si>
  <si>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</si>
  <si>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</si>
  <si>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</si>
  <si>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</si>
  <si>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</si>
  <si>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</si>
  <si>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</si>
  <si>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</si>
  <si>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</si>
  <si>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</si>
  <si>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</si>
  <si>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</si>
  <si>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</si>
  <si>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</si>
  <si>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</si>
  <si>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</si>
  <si>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</si>
  <si>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</si>
  <si>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</si>
  <si>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</si>
  <si>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</si>
  <si>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</si>
  <si>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</si>
  <si>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</si>
  <si>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</si>
  <si>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</si>
  <si>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</si>
  <si>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</si>
  <si>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</si>
  <si>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</si>
  <si>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</si>
  <si>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</si>
  <si>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</si>
  <si>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</si>
  <si>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</si>
  <si>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</si>
  <si>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</si>
  <si>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</si>
  <si>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</si>
  <si>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</si>
  <si>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</si>
  <si>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</si>
  <si>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</si>
  <si>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</si>
  <si>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</si>
  <si>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</si>
  <si>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</si>
  <si>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</si>
  <si>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</si>
  <si>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</si>
  <si>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</si>
  <si>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</si>
  <si>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</si>
  <si>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</si>
  <si>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</si>
  <si>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</si>
  <si>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</si>
  <si>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</si>
  <si>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</si>
  <si>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</si>
  <si>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</si>
  <si>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</si>
  <si>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</si>
  <si>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</si>
  <si>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</si>
  <si>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</si>
  <si>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</si>
  <si>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</si>
  <si>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</si>
  <si>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</si>
  <si>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</si>
  <si>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</si>
  <si>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</si>
  <si>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</si>
  <si>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</si>
  <si>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</si>
  <si>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</si>
  <si>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</si>
  <si>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</si>
  <si>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</si>
  <si>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</si>
  <si>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</si>
  <si>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</si>
  <si>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</si>
  <si>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</si>
  <si>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</si>
  <si>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</si>
  <si>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</si>
  <si>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</si>
  <si>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</si>
  <si>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</si>
  <si>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</si>
  <si>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</si>
  <si>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</si>
  <si>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</si>
  <si>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</si>
  <si>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</si>
  <si>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</si>
  <si>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</si>
  <si>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</si>
  <si>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</si>
  <si>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</si>
  <si>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</si>
  <si>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</si>
  <si>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</si>
  <si>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</si>
  <si>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</si>
  <si>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</si>
  <si>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</si>
  <si>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</si>
  <si>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</si>
  <si>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</si>
  <si>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</si>
  <si>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</si>
  <si>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</si>
  <si>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</si>
  <si>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</si>
  <si>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</si>
  <si>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</si>
  <si>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</si>
  <si>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</si>
  <si>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</si>
  <si>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</si>
  <si>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</si>
  <si>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</si>
  <si>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</si>
  <si>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</si>
  <si>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</si>
  <si>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</si>
  <si>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</si>
  <si>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</si>
  <si>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</si>
  <si>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</si>
  <si>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</si>
  <si>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</si>
  <si>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</si>
  <si>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</si>
  <si>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</si>
  <si>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</si>
  <si>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</si>
  <si>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</si>
  <si>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</si>
  <si>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</si>
  <si>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</si>
  <si>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</si>
  <si>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</si>
  <si>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</si>
  <si>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</si>
  <si>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</si>
  <si>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</si>
  <si>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</si>
  <si>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</si>
  <si>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</si>
  <si>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</si>
  <si>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</si>
  <si>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</si>
  <si>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</si>
  <si>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</si>
  <si>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</si>
  <si>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</si>
  <si>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</si>
  <si>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</si>
  <si>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</si>
  <si>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</si>
  <si>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</si>
  <si>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</si>
  <si>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</si>
  <si>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</si>
  <si>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</si>
  <si>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</si>
  <si>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</si>
  <si>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</si>
  <si>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</si>
  <si>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</si>
  <si>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</si>
  <si>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</si>
  <si>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</si>
  <si>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</si>
  <si>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</si>
  <si>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</si>
  <si>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</si>
  <si>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</si>
  <si>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</si>
  <si>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</si>
  <si>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</si>
  <si>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</si>
  <si>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</si>
  <si>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</si>
  <si>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</si>
  <si>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</si>
  <si>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</si>
  <si>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</si>
  <si>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</si>
  <si>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</si>
  <si>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</si>
  <si>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</si>
  <si>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</si>
  <si>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</si>
  <si>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</si>
  <si>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</si>
  <si>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</si>
  <si>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</si>
  <si>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</si>
  <si>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</si>
  <si>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</si>
  <si>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</si>
  <si>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</si>
  <si>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</si>
  <si>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</si>
  <si>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</si>
  <si>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</si>
  <si>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</si>
  <si>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</si>
  <si>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</si>
  <si>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</si>
  <si>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</si>
  <si>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</si>
  <si>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</si>
  <si>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</si>
  <si>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</si>
  <si>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</si>
  <si>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</si>
  <si>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</si>
  <si>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</si>
  <si>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</si>
  <si>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</si>
  <si>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</si>
  <si>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</si>
  <si>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</si>
  <si>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</si>
  <si>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</si>
  <si>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</si>
  <si>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</si>
  <si>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</si>
  <si>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</si>
  <si>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</si>
  <si>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</si>
  <si>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</si>
  <si>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</si>
  <si>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</si>
  <si>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</si>
  <si>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</si>
  <si>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</si>
  <si>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</si>
  <si>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</si>
  <si>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</si>
  <si>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</si>
  <si>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</si>
  <si>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</si>
  <si>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</si>
  <si>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</si>
  <si>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</si>
  <si>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</si>
  <si>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</si>
  <si>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</si>
  <si>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</si>
  <si>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</si>
  <si>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</si>
  <si>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</si>
  <si>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</si>
  <si>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</si>
  <si>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</si>
  <si>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</si>
  <si>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</si>
  <si>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</si>
  <si>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</si>
  <si>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</si>
  <si>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</si>
  <si>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</si>
  <si>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</si>
  <si>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</si>
  <si>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</si>
  <si>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</si>
  <si>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</si>
  <si>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</si>
  <si>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</si>
  <si>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</si>
  <si>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</si>
  <si>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</si>
  <si>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</si>
  <si>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</si>
  <si>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</si>
  <si>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</si>
  <si>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</si>
  <si>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</si>
  <si>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</si>
  <si>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</si>
  <si>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</si>
  <si>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</si>
  <si>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</si>
  <si>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</si>
  <si>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</si>
  <si>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</si>
  <si>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</si>
  <si>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</si>
  <si>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</si>
  <si>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</si>
  <si>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</si>
  <si>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</si>
  <si>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</si>
  <si>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</si>
  <si>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</si>
  <si>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</si>
  <si>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</si>
  <si>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</si>
  <si>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</si>
  <si>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</si>
  <si>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</si>
  <si>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</si>
  <si>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</si>
  <si>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</si>
  <si>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</si>
  <si>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</si>
  <si>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</si>
  <si>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</si>
  <si>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</si>
  <si>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</si>
  <si>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</si>
  <si>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</si>
  <si>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</si>
  <si>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</si>
  <si>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</si>
  <si>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</si>
  <si>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</si>
  <si>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</si>
  <si>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</si>
  <si>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</si>
  <si>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</si>
  <si>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</si>
  <si>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</si>
  <si>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</si>
  <si>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</si>
  <si>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</si>
  <si>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</si>
  <si>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</si>
  <si>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</si>
  <si>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</si>
  <si>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</si>
  <si>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</si>
  <si>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</si>
  <si>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</si>
  <si>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</si>
  <si>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</si>
  <si>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</si>
  <si>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</si>
  <si>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</si>
  <si>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</si>
  <si>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</si>
  <si>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</si>
  <si>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</si>
  <si>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</si>
  <si>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</si>
  <si>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</si>
  <si>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</si>
  <si>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</si>
  <si>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</si>
  <si>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</si>
  <si>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</si>
  <si>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</si>
  <si>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</si>
  <si>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</si>
  <si>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</si>
  <si>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</si>
  <si>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</si>
  <si>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</si>
  <si>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</si>
  <si>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</si>
  <si>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</si>
  <si>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</si>
  <si>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</si>
  <si>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</si>
  <si>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</si>
  <si>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</si>
  <si>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</si>
  <si>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</si>
  <si>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</si>
  <si>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</si>
  <si>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</si>
  <si>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</si>
  <si>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</si>
  <si>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</si>
  <si>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</si>
  <si>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</si>
  <si>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</si>
  <si>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</si>
  <si>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</si>
  <si>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</si>
  <si>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</si>
  <si>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</si>
  <si>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</si>
  <si>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</si>
  <si>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</si>
  <si>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</si>
  <si>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</si>
  <si>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</si>
  <si>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</si>
  <si>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</si>
  <si>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</si>
  <si>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</si>
  <si>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</si>
  <si>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</si>
  <si>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</si>
  <si>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</si>
  <si>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</si>
  <si>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</si>
  <si>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</si>
  <si>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</si>
  <si>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</si>
  <si>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</si>
  <si>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</si>
  <si>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</si>
  <si>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</si>
  <si>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</si>
  <si>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</si>
  <si>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</si>
  <si>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</si>
  <si>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</si>
  <si>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</si>
  <si>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</si>
  <si>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</si>
  <si>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</si>
  <si>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</si>
  <si>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</si>
  <si>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</si>
  <si>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</si>
  <si>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</si>
  <si>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</si>
  <si>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</si>
  <si>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</si>
  <si>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</si>
  <si>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</si>
  <si>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</si>
  <si>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</si>
  <si>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</si>
  <si>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</si>
  <si>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</si>
  <si>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</si>
  <si>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</si>
  <si>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</si>
  <si>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</si>
  <si>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</si>
  <si>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</si>
  <si>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</si>
  <si>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</si>
  <si>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</si>
  <si>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</si>
  <si>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</si>
  <si>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</si>
  <si>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</si>
  <si>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</si>
  <si>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</si>
  <si>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</si>
  <si>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</si>
  <si>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</si>
  <si>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</si>
  <si>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</si>
  <si>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</si>
  <si>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</si>
  <si>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</si>
  <si>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</si>
  <si>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</si>
  <si>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</si>
  <si>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</si>
  <si>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</si>
  <si>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</si>
  <si>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</si>
  <si>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</si>
  <si>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</si>
  <si>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</si>
  <si>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</si>
  <si>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</si>
  <si>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</si>
  <si>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</si>
  <si>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</si>
  <si>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</si>
  <si>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</si>
  <si>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</si>
  <si>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</si>
  <si>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</si>
  <si>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</si>
  <si>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</si>
  <si>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</si>
  <si>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</si>
  <si>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</si>
  <si>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</si>
  <si>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</si>
  <si>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</si>
  <si>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</si>
  <si>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</si>
  <si>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</si>
  <si>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</si>
  <si>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</si>
  <si>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</si>
  <si>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</si>
  <si>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</si>
  <si>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</si>
  <si>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</si>
  <si>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</si>
  <si>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</si>
  <si>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</si>
  <si>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</si>
  <si>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</si>
  <si>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</si>
  <si>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</si>
  <si>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</si>
  <si>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</si>
  <si>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</si>
  <si>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</si>
  <si>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</si>
  <si>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</si>
  <si>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</si>
  <si>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</si>
  <si>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</si>
  <si>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</si>
  <si>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</si>
  <si>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</si>
  <si>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</si>
  <si>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</si>
  <si>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</si>
  <si>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</si>
  <si>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</si>
  <si>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</si>
  <si>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</si>
  <si>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</si>
  <si>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</si>
  <si>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</si>
  <si>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</si>
  <si>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</si>
  <si>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</si>
  <si>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</si>
  <si>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</si>
  <si>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</si>
  <si>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</si>
  <si>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</si>
  <si>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</si>
  <si>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</si>
  <si>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</si>
  <si>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</si>
  <si>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</si>
  <si>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</si>
  <si>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</si>
  <si>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</si>
  <si>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</si>
  <si>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</si>
  <si>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</si>
  <si>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</si>
  <si>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</si>
  <si>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</si>
  <si>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</si>
  <si>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</si>
  <si>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</si>
  <si>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</si>
  <si>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</si>
  <si>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</si>
  <si>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</si>
  <si>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</si>
  <si>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</si>
  <si>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</si>
  <si>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</si>
  <si>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</si>
  <si>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</si>
  <si>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</si>
  <si>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</si>
  <si>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</si>
  <si>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</si>
  <si>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</si>
  <si>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</si>
  <si>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</si>
  <si>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</si>
  <si>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</si>
  <si>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</si>
  <si>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</si>
  <si>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</si>
  <si>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</si>
  <si>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</si>
  <si>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</si>
  <si>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</si>
  <si>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</si>
  <si>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</si>
  <si>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</si>
  <si>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</si>
  <si>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</si>
  <si>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</si>
  <si>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</si>
  <si>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</si>
  <si>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</si>
  <si>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</si>
  <si>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</si>
  <si>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</si>
  <si>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</si>
  <si>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</si>
  <si>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</si>
  <si>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</si>
  <si>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</si>
  <si>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</si>
  <si>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</si>
  <si>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</si>
  <si>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</si>
  <si>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</si>
  <si>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</si>
  <si>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</si>
  <si>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</si>
  <si>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</si>
  <si>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</si>
  <si>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</si>
  <si>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</si>
  <si>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</si>
  <si>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</si>
  <si>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</si>
  <si>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</si>
  <si>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</si>
  <si>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</si>
  <si>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</si>
  <si>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</si>
  <si>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</si>
  <si>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</si>
  <si>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</si>
  <si>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</si>
  <si>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</si>
  <si>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</si>
  <si>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</si>
  <si>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</si>
  <si>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</si>
  <si>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</si>
  <si>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</si>
  <si>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</si>
  <si>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</si>
  <si>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</si>
  <si>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</si>
  <si>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</si>
  <si>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</si>
  <si>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</si>
  <si>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</si>
  <si>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</si>
  <si>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</si>
  <si>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</si>
  <si>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</si>
  <si>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</si>
  <si>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</si>
  <si>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</si>
  <si>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</si>
  <si>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</si>
  <si>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</si>
  <si>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</si>
  <si>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</si>
  <si>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</si>
  <si>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</si>
  <si>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</si>
  <si>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</si>
  <si>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</si>
  <si>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</si>
  <si>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</si>
  <si>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</si>
  <si>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</si>
  <si>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</si>
  <si>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</si>
  <si>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</si>
  <si>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</si>
  <si>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</si>
  <si>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</si>
  <si>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</si>
  <si>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</si>
  <si>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</si>
  <si>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</si>
  <si>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</si>
  <si>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</si>
  <si>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</si>
  <si>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</si>
  <si>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</si>
  <si>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</si>
  <si>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</si>
  <si>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</si>
  <si>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</si>
  <si>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</si>
  <si>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</si>
  <si>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</si>
  <si>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</si>
  <si>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</si>
  <si>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</si>
  <si>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</si>
  <si>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</si>
  <si>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</si>
  <si>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</si>
  <si>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</si>
  <si>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</si>
  <si>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</si>
  <si>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</si>
  <si>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</si>
  <si>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</si>
  <si>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</si>
  <si>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</si>
  <si>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</si>
  <si>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</si>
  <si>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</si>
  <si>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</si>
  <si>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</si>
  <si>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</si>
  <si>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</si>
  <si>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</si>
  <si>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</si>
  <si>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</si>
  <si>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</si>
  <si>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</si>
  <si>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</si>
  <si>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</si>
  <si>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</si>
  <si>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</si>
  <si>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</si>
  <si>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</si>
  <si>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</si>
  <si>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</si>
  <si>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</si>
  <si>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</si>
  <si>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</si>
  <si>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</si>
  <si>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</si>
  <si>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</si>
  <si>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</si>
  <si>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</si>
  <si>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</si>
  <si>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</si>
  <si>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</si>
  <si>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</si>
  <si>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</si>
  <si>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</si>
  <si>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</si>
  <si>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</si>
  <si>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</si>
  <si>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</si>
  <si>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</si>
  <si>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</si>
  <si>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</si>
  <si>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</si>
  <si>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</si>
  <si>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</si>
  <si>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</si>
  <si>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</si>
  <si>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</si>
  <si>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</si>
  <si>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</si>
  <si>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</si>
  <si>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</si>
  <si>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</si>
  <si>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</si>
  <si>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</si>
  <si>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</si>
  <si>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</si>
  <si>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</si>
  <si>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</si>
  <si>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</si>
  <si>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</si>
  <si>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</si>
  <si>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</si>
  <si>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</si>
  <si>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</si>
  <si>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</si>
  <si>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</si>
  <si>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</si>
  <si>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</si>
  <si>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</si>
  <si>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</si>
  <si>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</si>
  <si>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</si>
  <si>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</si>
  <si>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</si>
  <si>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</si>
  <si>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</si>
  <si>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</si>
  <si>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</si>
  <si>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</si>
  <si>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</si>
  <si>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</si>
  <si>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</si>
  <si>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</si>
  <si>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</si>
  <si>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</si>
  <si>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</si>
  <si>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</si>
  <si>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</si>
  <si>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</si>
  <si>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</si>
  <si>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</si>
  <si>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</si>
  <si>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</si>
  <si>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</si>
  <si>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</si>
  <si>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</si>
  <si>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</si>
  <si>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</si>
  <si>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</si>
  <si>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</si>
  <si>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</si>
  <si>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</si>
  <si>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</si>
  <si>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</si>
  <si>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</si>
  <si>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</si>
  <si>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</si>
  <si>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</si>
  <si>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</si>
  <si>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</si>
  <si>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</si>
  <si>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</si>
  <si>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</si>
  <si>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</si>
  <si>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</si>
  <si>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</si>
  <si>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</si>
  <si>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</si>
  <si>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</si>
  <si>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</si>
  <si>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</si>
  <si>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</si>
  <si>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</si>
  <si>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</si>
  <si>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</si>
  <si>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</si>
  <si>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</si>
  <si>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</si>
  <si>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</si>
  <si>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</si>
  <si>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</si>
  <si>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</si>
  <si>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</si>
  <si>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</si>
  <si>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</si>
  <si>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</si>
  <si>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</si>
  <si>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</si>
  <si>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</si>
  <si>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</si>
  <si>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</si>
  <si>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</si>
  <si>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</si>
  <si>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</si>
  <si>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</si>
  <si>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</si>
  <si>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</si>
  <si>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</si>
  <si>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</si>
  <si>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</si>
  <si>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</si>
  <si>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</si>
  <si>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</si>
  <si>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</si>
  <si>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</si>
  <si>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</si>
  <si>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</si>
  <si>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</si>
  <si>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</si>
  <si>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</si>
  <si>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</si>
  <si>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</si>
  <si>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</si>
  <si>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</si>
  <si>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</si>
  <si>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</si>
  <si>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</si>
  <si>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</si>
  <si>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</si>
  <si>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</si>
  <si>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</si>
  <si>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</si>
  <si>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</si>
  <si>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</si>
  <si>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</si>
  <si>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</si>
  <si>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</si>
  <si>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</si>
  <si>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</si>
  <si>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</si>
  <si>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</si>
  <si>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</si>
  <si>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</si>
  <si>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</si>
  <si>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</si>
  <si>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</si>
  <si>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</si>
  <si>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</si>
  <si>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</si>
  <si>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</si>
  <si>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</si>
  <si>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</si>
  <si>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</si>
  <si>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</si>
  <si>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</si>
  <si>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</si>
  <si>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</si>
  <si>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</si>
  <si>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</si>
  <si>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</si>
  <si>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</si>
  <si>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</si>
  <si>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</si>
  <si>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</si>
  <si>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</si>
  <si>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</si>
  <si>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</si>
  <si>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</si>
  <si>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</si>
  <si>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</si>
  <si>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</si>
  <si>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</si>
  <si>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</si>
  <si>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</si>
  <si>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</si>
  <si>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</si>
  <si>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</si>
  <si>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</si>
  <si>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</si>
  <si>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</si>
  <si>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</si>
  <si>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</si>
  <si>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</si>
  <si>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</si>
  <si>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</si>
  <si>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</si>
  <si>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</si>
  <si>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</si>
  <si>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</si>
  <si>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</si>
  <si>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</si>
  <si>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</si>
  <si>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</si>
  <si>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</si>
  <si>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</si>
  <si>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</si>
  <si>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</si>
  <si>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</si>
  <si>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</si>
  <si>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</si>
  <si>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</si>
  <si>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</si>
  <si>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</si>
  <si>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</si>
  <si>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</si>
  <si>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</si>
  <si>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</si>
  <si>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</si>
  <si>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</si>
  <si>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</si>
  <si>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</si>
  <si>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</si>
  <si>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</si>
  <si>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</si>
  <si>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</si>
  <si>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</si>
  <si>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</si>
  <si>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</si>
  <si>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</si>
  <si>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</si>
  <si>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</si>
  <si>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</si>
  <si>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</si>
  <si>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</si>
  <si>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</si>
  <si>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</si>
  <si>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</si>
  <si>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</si>
  <si>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</si>
  <si>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</si>
  <si>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</si>
  <si>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</si>
  <si>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</si>
  <si>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</si>
  <si>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</si>
  <si>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</si>
  <si>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</si>
  <si>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</si>
  <si>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</si>
  <si>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</si>
  <si>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</si>
  <si>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</si>
  <si>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</si>
  <si>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</si>
  <si>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</si>
  <si>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</si>
  <si>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</si>
  <si>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</si>
  <si>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</si>
  <si>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</si>
  <si>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</si>
  <si>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</si>
  <si>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</si>
  <si>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</si>
  <si>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</si>
  <si>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</si>
  <si>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</si>
  <si>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</si>
  <si>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</si>
  <si>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</si>
  <si>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</si>
  <si>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</si>
  <si>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</si>
  <si>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</si>
  <si>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</si>
  <si>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</si>
  <si>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</si>
  <si>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</si>
  <si>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</si>
  <si>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</si>
  <si>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</si>
  <si>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</si>
  <si>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</si>
  <si>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</si>
  <si>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</si>
  <si>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</si>
  <si>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</si>
  <si>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</si>
  <si>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</si>
  <si>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</si>
  <si>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</si>
  <si>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</si>
  <si>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</si>
  <si>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</si>
  <si>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</si>
  <si>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</si>
  <si>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</si>
  <si>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</si>
  <si>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</si>
  <si>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</si>
  <si>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</si>
  <si>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</si>
  <si>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</si>
  <si>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</si>
  <si>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</si>
  <si>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</si>
  <si>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</si>
  <si>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</si>
  <si>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</si>
  <si>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</si>
  <si>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</si>
  <si>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</si>
  <si>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</si>
  <si>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</si>
  <si>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</si>
  <si>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</si>
  <si>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</si>
  <si>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</si>
  <si>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</si>
  <si>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</si>
  <si>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</si>
  <si>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</si>
  <si>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</si>
  <si>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</si>
  <si>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</si>
  <si>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</si>
  <si>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</si>
  <si>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</si>
  <si>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</si>
  <si>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</si>
  <si>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</si>
  <si>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</si>
  <si>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</si>
  <si>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</si>
  <si>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</si>
  <si>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</si>
  <si>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</si>
  <si>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</si>
  <si>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</si>
  <si>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</si>
  <si>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</si>
  <si>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</si>
  <si>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</si>
  <si>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</si>
  <si>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</si>
  <si>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</si>
  <si>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</si>
  <si>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</si>
  <si>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</si>
  <si>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</si>
  <si>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</si>
  <si>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</si>
  <si>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</si>
  <si>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</si>
  <si>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</si>
  <si>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</si>
  <si>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</si>
  <si>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</si>
  <si>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</si>
  <si>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</si>
  <si>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</si>
  <si>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</si>
  <si>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</si>
  <si>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</si>
  <si>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</si>
  <si>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</si>
  <si>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</si>
  <si>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</si>
  <si>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</si>
  <si>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</si>
  <si>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</si>
  <si>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</si>
  <si>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</si>
  <si>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</si>
  <si>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</si>
  <si>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</si>
  <si>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</si>
  <si>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</si>
  <si>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</si>
  <si>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</si>
  <si>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</si>
  <si>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</si>
  <si>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</si>
  <si>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</si>
  <si>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</si>
  <si>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</si>
  <si>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</si>
  <si>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</si>
  <si>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</si>
  <si>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</si>
  <si>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</si>
  <si>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</si>
  <si>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</si>
  <si>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</si>
  <si>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</si>
  <si>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</si>
  <si>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</si>
  <si>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</si>
  <si>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</si>
  <si>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</si>
  <si>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</si>
  <si>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</si>
  <si>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</si>
  <si>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</si>
  <si>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</si>
  <si>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</si>
  <si>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</si>
  <si>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</si>
  <si>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</si>
  <si>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</si>
  <si>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</si>
  <si>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</si>
  <si>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</si>
  <si>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</si>
  <si>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</si>
  <si>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</si>
  <si>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</si>
  <si>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</si>
  <si>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</si>
  <si>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</si>
  <si>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</si>
  <si>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</si>
  <si>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</si>
  <si>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</si>
  <si>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</si>
  <si>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</si>
  <si>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</si>
  <si>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</si>
  <si>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</si>
  <si>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</si>
  <si>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</si>
  <si>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</si>
  <si>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</si>
  <si>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</si>
  <si>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</si>
  <si>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</si>
  <si>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</si>
  <si>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</si>
  <si>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</si>
  <si>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</si>
  <si>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</si>
  <si>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</si>
  <si>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</si>
  <si>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</si>
  <si>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</si>
  <si>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</si>
  <si>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</si>
  <si>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</si>
  <si>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</si>
  <si>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</si>
  <si>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</si>
  <si>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</si>
  <si>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</si>
  <si>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</si>
  <si>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</si>
  <si>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</si>
  <si>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</si>
  <si>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</si>
  <si>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</si>
  <si>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</si>
  <si>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</si>
  <si>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</si>
  <si>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</si>
  <si>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</si>
  <si>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</si>
  <si>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</si>
  <si>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</si>
  <si>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</si>
  <si>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</si>
  <si>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</si>
  <si>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</si>
  <si>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</si>
  <si>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</si>
  <si>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</si>
  <si>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</si>
  <si>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</si>
  <si>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</si>
  <si>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</si>
  <si>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</si>
  <si>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</si>
  <si>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</si>
  <si>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</si>
  <si>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</si>
  <si>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</si>
  <si>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</si>
  <si>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</si>
  <si>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</si>
  <si>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</si>
  <si>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</si>
  <si>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</si>
  <si>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</si>
  <si>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</si>
  <si>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</si>
  <si>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</si>
  <si>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</si>
  <si>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</si>
  <si>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</si>
  <si>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</si>
  <si>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</si>
  <si>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</si>
  <si>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</si>
  <si>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</si>
  <si>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</si>
  <si>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</si>
  <si>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</si>
  <si>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</si>
  <si>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</si>
  <si>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</si>
  <si>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</si>
  <si>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</si>
  <si>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</si>
  <si>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</si>
  <si>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</si>
  <si>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</si>
  <si>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</si>
  <si>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</si>
  <si>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</si>
  <si>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</si>
  <si>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</si>
  <si>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</si>
  <si>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</si>
  <si>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</si>
  <si>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</si>
  <si>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</si>
  <si>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</si>
  <si>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</si>
  <si>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</si>
  <si>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</si>
  <si>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</si>
  <si>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</si>
  <si>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</si>
  <si>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</si>
  <si>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</si>
  <si>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</si>
  <si>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</si>
  <si>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</si>
  <si>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</si>
  <si>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</si>
  <si>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</si>
  <si>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</si>
  <si>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</si>
  <si>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</si>
  <si>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</si>
  <si>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</si>
  <si>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</si>
  <si>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</si>
  <si>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</si>
  <si>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</si>
  <si>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</si>
  <si>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</si>
  <si>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</si>
  <si>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</si>
  <si>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</si>
  <si>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</si>
  <si>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</si>
  <si>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</si>
  <si>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</si>
  <si>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</si>
  <si>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</si>
  <si>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</si>
  <si>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</si>
  <si>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</si>
  <si>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</si>
  <si>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</si>
  <si>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</si>
  <si>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</si>
  <si>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</si>
  <si>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</si>
  <si>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</si>
  <si>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</si>
  <si>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</si>
  <si>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</si>
  <si>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</si>
  <si>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</si>
  <si>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</si>
  <si>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</si>
  <si>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</si>
  <si>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</si>
  <si>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</si>
  <si>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</si>
  <si>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</si>
  <si>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</si>
  <si>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</si>
  <si>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</si>
  <si>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</si>
  <si>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</si>
  <si>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</si>
  <si>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</si>
  <si>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</si>
  <si>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</si>
  <si>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</si>
  <si>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</si>
  <si>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</si>
  <si>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</si>
  <si>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</si>
  <si>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</si>
  <si>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</si>
  <si>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</si>
  <si>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</si>
  <si>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</si>
  <si>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</si>
  <si>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</si>
  <si>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</si>
  <si>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</si>
  <si>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</si>
  <si>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</si>
  <si>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</si>
  <si>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</si>
  <si>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</si>
  <si>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</si>
  <si>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</si>
  <si>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</si>
  <si>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</si>
  <si>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</si>
  <si>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</si>
  <si>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</si>
  <si>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</si>
  <si>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</si>
  <si>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</si>
  <si>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</si>
  <si>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</si>
  <si>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</si>
  <si>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</si>
  <si>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</si>
  <si>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</si>
  <si>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</si>
  <si>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</si>
  <si>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</si>
  <si>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</si>
  <si>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</si>
  <si>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</si>
  <si>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</si>
  <si>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</si>
  <si>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</si>
  <si>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</si>
  <si>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</si>
  <si>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</si>
  <si>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</si>
  <si>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</si>
  <si>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</si>
  <si>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</si>
  <si>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</si>
  <si>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</si>
  <si>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</si>
  <si>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</si>
  <si>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</si>
  <si>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</si>
  <si>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</si>
  <si>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</si>
  <si>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</si>
  <si>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</si>
  <si>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</si>
  <si>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</si>
  <si>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</si>
  <si>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</si>
  <si>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</si>
  <si>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</si>
  <si>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</si>
  <si>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</si>
  <si>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</si>
  <si>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</si>
  <si>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</si>
  <si>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</si>
  <si>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</si>
  <si>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</si>
  <si>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</si>
  <si>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</si>
  <si>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</si>
  <si>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</si>
  <si>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</si>
  <si>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</si>
  <si>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</si>
  <si>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</si>
  <si>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</si>
  <si>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</si>
  <si>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</si>
  <si>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</si>
  <si>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</si>
  <si>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</si>
  <si>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</si>
  <si>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</si>
  <si>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</si>
  <si>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</si>
  <si>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</si>
  <si>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</si>
  <si>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</si>
  <si>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</si>
  <si>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</si>
  <si>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</si>
  <si>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</si>
  <si>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</si>
  <si>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</si>
  <si>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</si>
  <si>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</si>
  <si>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</si>
  <si>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</si>
  <si>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</si>
  <si>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</si>
  <si>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</si>
  <si>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</si>
  <si>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</si>
  <si>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</si>
  <si>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</si>
  <si>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</si>
  <si>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</si>
  <si>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</si>
  <si>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</si>
  <si>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</si>
  <si>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</si>
  <si>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</si>
  <si>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</si>
  <si>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</si>
  <si>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</si>
  <si>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</si>
  <si>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</si>
  <si>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</si>
  <si>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</si>
  <si>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</si>
  <si>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</si>
  <si>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</si>
  <si>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</si>
  <si>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</si>
  <si>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</si>
  <si>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</si>
  <si>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</si>
  <si>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</si>
  <si>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</si>
  <si>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</si>
  <si>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</si>
  <si>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</si>
  <si>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</si>
  <si>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</si>
  <si>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</si>
  <si>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</si>
  <si>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</si>
  <si>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</si>
  <si>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</si>
  <si>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</si>
  <si>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</si>
  <si>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</si>
  <si>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</si>
  <si>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</si>
  <si>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</si>
  <si>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</si>
  <si>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</si>
  <si>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</si>
  <si>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</si>
  <si>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</si>
  <si>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</si>
  <si>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</si>
  <si>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</si>
  <si>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</si>
  <si>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</si>
  <si>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</si>
  <si>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</si>
  <si>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</si>
  <si>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</si>
  <si>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</si>
  <si>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</si>
  <si>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</si>
  <si>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</si>
  <si>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</si>
  <si>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</si>
  <si>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</si>
  <si>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</si>
  <si>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</si>
  <si>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</si>
  <si>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</si>
  <si>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</si>
  <si>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</si>
  <si>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</si>
  <si>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</si>
  <si>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</si>
  <si>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</si>
  <si>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</si>
  <si>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</si>
  <si>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</si>
  <si>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</si>
  <si>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</si>
  <si>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</si>
  <si>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</si>
  <si>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</si>
  <si>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</si>
  <si>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</si>
  <si>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</si>
  <si>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</si>
  <si>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</si>
  <si>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</si>
  <si>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</si>
  <si>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</si>
  <si>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</si>
  <si>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</si>
  <si>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</si>
  <si>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</si>
  <si>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</si>
  <si>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</si>
  <si>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</si>
  <si>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</si>
  <si>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</si>
  <si>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</si>
  <si>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</si>
  <si>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</si>
  <si>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</si>
  <si>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</si>
  <si>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</si>
  <si>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</si>
  <si>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</si>
  <si>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</si>
  <si>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</si>
  <si>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</si>
  <si>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</si>
  <si>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</si>
  <si>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</si>
  <si>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</si>
  <si>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</si>
  <si>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</si>
  <si>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</si>
  <si>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</si>
  <si>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</si>
  <si>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</si>
  <si>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</si>
  <si>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</si>
  <si>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</si>
  <si>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</si>
  <si>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</si>
  <si>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</si>
  <si>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</si>
  <si>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</si>
  <si>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</si>
  <si>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</si>
  <si>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</si>
  <si>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</si>
  <si>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</si>
  <si>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</si>
  <si>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</si>
  <si>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</si>
  <si>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</si>
  <si>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</si>
  <si>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</si>
  <si>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</si>
  <si>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</si>
  <si>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</si>
  <si>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</si>
  <si>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</si>
  <si>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</si>
  <si>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</si>
  <si>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</si>
  <si>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</si>
  <si>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</si>
  <si>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</si>
  <si>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</si>
  <si>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</si>
  <si>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</si>
  <si>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</si>
  <si>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</si>
  <si>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</si>
  <si>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</si>
  <si>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</si>
  <si>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</si>
  <si>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</si>
  <si>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</si>
  <si>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</si>
  <si>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</si>
  <si>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</si>
  <si>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</si>
  <si>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</si>
  <si>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</si>
  <si>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</si>
  <si>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</si>
  <si>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</si>
  <si>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</si>
  <si>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</si>
  <si>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</si>
  <si>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</si>
  <si>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</si>
  <si>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</si>
  <si>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</si>
  <si>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</si>
  <si>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</si>
  <si>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</si>
  <si>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</si>
  <si>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</si>
  <si>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</si>
  <si>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</si>
  <si>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</si>
  <si>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</si>
  <si>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</si>
  <si>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</si>
  <si>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</si>
  <si>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</si>
  <si>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</si>
  <si>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</si>
  <si>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</si>
  <si>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</si>
  <si>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</si>
  <si>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</si>
  <si>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</si>
  <si>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</si>
  <si>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</si>
  <si>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</si>
  <si>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</si>
  <si>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</si>
  <si>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</si>
  <si>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</si>
  <si>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</si>
  <si>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</si>
  <si>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</si>
  <si>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</si>
  <si>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</si>
  <si>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</si>
  <si>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</si>
  <si>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</si>
  <si>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</si>
  <si>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</si>
  <si>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</si>
  <si>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</si>
  <si>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</si>
  <si>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</si>
  <si>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</si>
  <si>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</si>
  <si>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</si>
  <si>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</si>
  <si>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</si>
  <si>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</si>
  <si>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</si>
  <si>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</si>
  <si>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</si>
  <si>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</si>
  <si>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</si>
  <si>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</si>
  <si>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</si>
  <si>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</si>
  <si>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</si>
  <si>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</si>
  <si>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</si>
  <si>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</si>
  <si>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</si>
  <si>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</si>
  <si>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</si>
  <si>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</si>
  <si>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</si>
  <si>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</si>
  <si>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</si>
  <si>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</si>
  <si>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</si>
  <si>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</si>
  <si>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</si>
  <si>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</si>
  <si>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</si>
  <si>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</si>
  <si>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</si>
  <si>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</si>
  <si>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</si>
  <si>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</si>
  <si>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</si>
  <si>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</si>
  <si>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</si>
  <si>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</si>
  <si>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</si>
  <si>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</si>
  <si>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</si>
  <si>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</si>
  <si>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</si>
  <si>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</si>
  <si>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</si>
  <si>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</si>
  <si>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</si>
  <si>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</si>
  <si>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</si>
  <si>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</si>
  <si>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</si>
  <si>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</si>
  <si>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</si>
  <si>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</si>
  <si>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</si>
  <si>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</si>
  <si>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</si>
  <si>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</si>
  <si>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</si>
  <si>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</si>
  <si>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</si>
  <si>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</si>
  <si>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</si>
  <si>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</si>
  <si>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</si>
  <si>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</si>
  <si>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</si>
  <si>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</si>
  <si>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</si>
  <si>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</si>
  <si>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</si>
  <si>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</si>
  <si>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</si>
  <si>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</si>
  <si>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</si>
  <si>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</si>
  <si>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</si>
  <si>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</si>
  <si>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</si>
  <si>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</si>
  <si>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</si>
  <si>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</si>
  <si>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</si>
  <si>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</si>
  <si>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</si>
  <si>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</si>
  <si>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</si>
  <si>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</si>
  <si>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</si>
  <si>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</si>
  <si>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</si>
  <si>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</si>
  <si>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</si>
  <si>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</si>
  <si>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</si>
  <si>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</si>
  <si>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</si>
  <si>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</si>
  <si>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</si>
  <si>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</si>
  <si>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</si>
  <si>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</si>
  <si>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</si>
  <si>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</si>
  <si>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</si>
  <si>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</si>
  <si>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</si>
  <si>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</si>
  <si>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</si>
  <si>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</si>
  <si>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</si>
  <si>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</si>
  <si>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</si>
  <si>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</si>
  <si>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</si>
  <si>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</si>
  <si>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</si>
  <si>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</si>
  <si>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</si>
  <si>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</si>
  <si>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</si>
  <si>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</si>
  <si>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</si>
  <si>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</si>
  <si>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</si>
  <si>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</si>
  <si>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</si>
  <si>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</si>
  <si>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</si>
  <si>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</si>
  <si>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</si>
  <si>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</si>
  <si>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</si>
  <si>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</si>
  <si>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</si>
  <si>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</si>
  <si>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</si>
  <si>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</si>
  <si>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</si>
  <si>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</si>
  <si>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</si>
  <si>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</si>
  <si>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</si>
  <si>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</si>
  <si>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</si>
  <si>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</si>
  <si>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</si>
  <si>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</si>
  <si>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</si>
  <si>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</si>
  <si>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</si>
  <si>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</si>
  <si>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</si>
  <si>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</si>
  <si>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</si>
  <si>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</si>
  <si>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</si>
  <si>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</si>
  <si>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</si>
  <si>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</si>
  <si>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</si>
  <si>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</si>
  <si>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</si>
  <si>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</si>
  <si>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</si>
  <si>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</si>
  <si>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</si>
  <si>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</si>
  <si>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</si>
  <si>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</si>
  <si>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</si>
  <si>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</si>
  <si>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</si>
  <si>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</si>
  <si>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</si>
  <si>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</si>
  <si>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</si>
  <si>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</si>
  <si>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</si>
  <si>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</si>
  <si>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</si>
  <si>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</si>
  <si>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</si>
  <si>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</si>
  <si>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</si>
  <si>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</si>
  <si>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</si>
  <si>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</si>
  <si>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</si>
  <si>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</si>
  <si>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</si>
  <si>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</si>
  <si>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</si>
  <si>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</si>
  <si>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</si>
  <si>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</si>
  <si>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</si>
  <si>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</si>
  <si>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</si>
  <si>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</si>
  <si>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</si>
  <si>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</si>
  <si>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</si>
  <si>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</si>
  <si>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</si>
  <si>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</si>
  <si>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</si>
  <si>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</si>
  <si>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</si>
  <si>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</si>
  <si>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</si>
  <si>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</si>
  <si>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</si>
  <si>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</si>
  <si>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</si>
  <si>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</si>
  <si>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</si>
  <si>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</si>
  <si>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</si>
  <si>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</si>
  <si>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</si>
  <si>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</si>
  <si>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</si>
  <si>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</si>
  <si>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</si>
  <si>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</si>
  <si>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</si>
  <si>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</si>
  <si>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</si>
  <si>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</si>
  <si>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</si>
  <si>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</si>
  <si>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</si>
  <si>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</si>
  <si>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</si>
  <si>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</si>
  <si>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</si>
  <si>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</si>
  <si>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</si>
  <si>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</si>
  <si>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</si>
  <si>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</si>
  <si>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</si>
  <si>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</si>
  <si>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</si>
  <si>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</si>
  <si>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</si>
  <si>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</si>
  <si>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</si>
  <si>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</si>
  <si>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</si>
  <si>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</si>
  <si>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</si>
  <si>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</si>
  <si>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</si>
  <si>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</si>
  <si>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</si>
  <si>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</si>
  <si>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</si>
  <si>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</si>
  <si>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</si>
  <si>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</si>
  <si>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</si>
  <si>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</si>
  <si>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</si>
  <si>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</si>
  <si>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</si>
  <si>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</si>
  <si>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</si>
  <si>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</si>
  <si>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</si>
  <si>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</si>
  <si>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</si>
  <si>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</si>
  <si>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</si>
  <si>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</si>
  <si>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</si>
  <si>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</si>
  <si>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</si>
  <si>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</si>
  <si>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</si>
  <si>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</si>
  <si>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</si>
  <si>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</si>
  <si>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</si>
  <si>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</si>
  <si>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</si>
  <si>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</si>
  <si>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</si>
  <si>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</si>
  <si>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</si>
  <si>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</si>
  <si>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</si>
  <si>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</si>
  <si>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</si>
  <si>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</si>
  <si>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</si>
  <si>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</si>
  <si>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</si>
  <si>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</si>
  <si>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</si>
  <si>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</si>
  <si>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</si>
  <si>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</si>
  <si>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</si>
  <si>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</si>
  <si>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</si>
  <si>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</si>
  <si>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</si>
  <si>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</si>
  <si>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</si>
  <si>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</si>
  <si>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</si>
  <si>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</si>
  <si>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</si>
  <si>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</si>
  <si>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</si>
  <si>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</si>
  <si>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</si>
  <si>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</si>
  <si>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</si>
  <si>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</si>
  <si>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</si>
  <si>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</si>
  <si>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</si>
  <si>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</si>
  <si>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</si>
  <si>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</si>
  <si>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</si>
  <si>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</si>
  <si>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</si>
  <si>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</si>
  <si>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</si>
  <si>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</si>
  <si>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</si>
  <si>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</si>
  <si>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</si>
  <si>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</si>
  <si>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</si>
  <si>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</si>
  <si>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</si>
  <si>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</si>
  <si>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</si>
  <si>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</si>
  <si>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</si>
  <si>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</si>
  <si>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</si>
  <si>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</si>
  <si>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</si>
  <si>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</si>
  <si>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</si>
  <si>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</si>
  <si>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</si>
  <si>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</si>
  <si>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</si>
  <si>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</si>
  <si>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</si>
  <si>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</si>
  <si>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</si>
  <si>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</si>
  <si>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</si>
  <si>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</si>
  <si>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</si>
  <si>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</si>
  <si>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</si>
  <si>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</si>
  <si>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</si>
  <si>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</si>
  <si>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</si>
  <si>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</si>
  <si>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</si>
  <si>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</si>
  <si>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</si>
  <si>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</si>
  <si>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</si>
  <si>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</si>
  <si>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</si>
  <si>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</si>
  <si>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</si>
  <si>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</si>
  <si>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</si>
  <si>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</si>
  <si>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</si>
  <si>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</si>
  <si>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</si>
  <si>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</si>
  <si>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</si>
  <si>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</si>
  <si>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</si>
  <si>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</si>
  <si>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</si>
  <si>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</si>
  <si>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</si>
  <si>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</si>
  <si>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</si>
  <si>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</si>
  <si>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</si>
  <si>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</si>
  <si>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</si>
  <si>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</si>
  <si>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</si>
  <si>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</si>
  <si>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</si>
  <si>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</si>
  <si>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</si>
  <si>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</si>
  <si>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</si>
  <si>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</si>
  <si>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</si>
  <si>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</si>
  <si>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</si>
  <si>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</si>
  <si>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</si>
  <si>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</si>
  <si>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</si>
  <si>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</si>
  <si>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</si>
  <si>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</si>
  <si>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</si>
  <si>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</si>
  <si>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</si>
  <si>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</si>
  <si>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</si>
  <si>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</si>
  <si>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</si>
  <si>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</si>
  <si>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</si>
  <si>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</si>
  <si>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</si>
  <si>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</si>
  <si>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</si>
  <si>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</si>
  <si>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</si>
  <si>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</si>
  <si>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</si>
  <si>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</si>
  <si>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</si>
  <si>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</si>
  <si>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</si>
  <si>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</si>
  <si>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</si>
  <si>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</si>
  <si>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</si>
  <si>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</si>
  <si>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</si>
  <si>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</si>
  <si>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</si>
  <si>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</si>
  <si>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</si>
  <si>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</si>
  <si>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</si>
  <si>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</si>
  <si>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</si>
  <si>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</si>
  <si>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</si>
  <si>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</si>
  <si>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</si>
  <si>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</si>
  <si>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</si>
  <si>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</si>
  <si>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</si>
  <si>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</si>
  <si>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</si>
  <si>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</si>
  <si>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</si>
  <si>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</si>
  <si>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</si>
  <si>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</si>
  <si>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</si>
  <si>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</si>
  <si>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</si>
  <si>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</si>
  <si>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</si>
  <si>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</si>
  <si>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</si>
  <si>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</si>
  <si>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</si>
  <si>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</si>
  <si>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</si>
  <si>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</si>
  <si>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</si>
  <si>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</si>
  <si>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</si>
  <si>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</si>
  <si>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</si>
  <si>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</si>
  <si>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</si>
  <si>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</si>
  <si>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</si>
  <si>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</si>
  <si>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</si>
  <si>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</si>
  <si>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</si>
  <si>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</si>
  <si>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</si>
  <si>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</si>
  <si>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</si>
  <si>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</si>
  <si>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</si>
  <si>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</si>
  <si>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</si>
  <si>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</si>
  <si>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</si>
  <si>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</si>
  <si>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</si>
  <si>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</si>
  <si>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</si>
  <si>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</si>
  <si>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</si>
  <si>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</si>
  <si>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</si>
  <si>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</si>
  <si>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</si>
  <si>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</si>
  <si>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</si>
  <si>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</si>
  <si>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</si>
  <si>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</si>
  <si>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</si>
  <si>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</si>
  <si>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</si>
  <si>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</si>
  <si>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</si>
  <si>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</si>
  <si>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</si>
  <si>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</si>
  <si>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</si>
  <si>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</si>
  <si>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</si>
  <si>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</si>
  <si>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</si>
  <si>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</si>
  <si>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</si>
  <si>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</si>
  <si>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</si>
  <si>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</si>
  <si>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</si>
  <si>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</si>
  <si>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</si>
  <si>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</si>
  <si>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</si>
  <si>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</si>
  <si>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</si>
  <si>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</si>
  <si>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</si>
  <si>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</si>
  <si>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</si>
  <si>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</si>
  <si>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</si>
  <si>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</si>
  <si>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</si>
  <si>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</si>
  <si>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</si>
  <si>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</si>
  <si>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</si>
  <si>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</si>
  <si>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</si>
  <si>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</si>
  <si>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</si>
  <si>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</si>
  <si>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</si>
  <si>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</si>
  <si>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</si>
  <si>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</si>
  <si>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</si>
  <si>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</si>
  <si>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</si>
  <si>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</si>
  <si>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</si>
  <si>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</si>
  <si>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</si>
  <si>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</si>
  <si>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</si>
  <si>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</si>
  <si>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</si>
  <si>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</si>
  <si>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</si>
  <si>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</si>
  <si>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</si>
  <si>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</si>
  <si>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</si>
  <si>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</si>
  <si>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</si>
  <si>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</si>
  <si>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</si>
  <si>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</si>
  <si>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</si>
  <si>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</si>
  <si>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</si>
  <si>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</si>
  <si>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</si>
  <si>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</si>
  <si>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</si>
  <si>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</si>
  <si>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</si>
  <si>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</si>
  <si>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</si>
  <si>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</si>
  <si>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</si>
  <si>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</si>
  <si>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</si>
  <si>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</si>
  <si>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</si>
  <si>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</si>
  <si>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</si>
  <si>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</si>
  <si>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</si>
  <si>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</si>
  <si>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</si>
  <si>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</si>
  <si>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</si>
  <si>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</si>
  <si>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</si>
  <si>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</si>
  <si>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</si>
  <si>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</si>
  <si>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</si>
  <si>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</si>
  <si>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</si>
  <si>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</si>
  <si>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</si>
  <si>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</si>
  <si>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</si>
  <si>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</si>
  <si>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</si>
  <si>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</si>
  <si>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</si>
  <si>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</si>
  <si>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</si>
  <si>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</si>
  <si>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</si>
  <si>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</si>
  <si>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</si>
  <si>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</si>
  <si>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</si>
  <si>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</si>
  <si>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</si>
  <si>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</si>
  <si>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</si>
  <si>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</si>
  <si>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</si>
  <si>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</si>
  <si>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</si>
  <si>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</si>
  <si>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</si>
  <si>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</si>
  <si>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</si>
  <si>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</si>
  <si>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</si>
  <si>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</si>
  <si>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</si>
  <si>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</si>
  <si>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</si>
  <si>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</si>
  <si>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</si>
  <si>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</si>
  <si>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</si>
  <si>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</si>
  <si>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</si>
  <si>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</si>
  <si>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</si>
  <si>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</si>
  <si>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</si>
  <si>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</si>
  <si>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</si>
  <si>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</si>
  <si>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</si>
  <si>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</si>
  <si>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</si>
  <si>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</si>
  <si>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</si>
  <si>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</si>
  <si>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</si>
  <si>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</si>
  <si>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</si>
  <si>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</si>
  <si>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</si>
  <si>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</si>
  <si>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</si>
  <si>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</si>
  <si>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</si>
  <si>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</si>
  <si>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</si>
  <si>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</si>
  <si>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</si>
  <si>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</si>
  <si>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</si>
  <si>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</si>
  <si>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</si>
  <si>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</si>
  <si>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</si>
  <si>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</si>
  <si>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</si>
  <si>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</si>
  <si>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</si>
  <si>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</si>
  <si>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</si>
  <si>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</si>
  <si>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</si>
  <si>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</si>
  <si>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</si>
  <si>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</si>
  <si>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</si>
  <si>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</si>
  <si>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</si>
  <si>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</si>
  <si>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</si>
  <si>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</si>
  <si>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</si>
  <si>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</si>
  <si>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</si>
  <si>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</si>
  <si>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</si>
  <si>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</si>
  <si>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</si>
  <si>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</si>
  <si>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</si>
  <si>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</si>
  <si>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</si>
  <si>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</si>
  <si>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</si>
  <si>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</si>
  <si>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</si>
  <si>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</si>
  <si>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</si>
  <si>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</si>
  <si>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</si>
  <si>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</si>
  <si>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</si>
  <si>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</si>
  <si>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</si>
  <si>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</si>
  <si>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</si>
  <si>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</si>
  <si>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</si>
  <si>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</si>
  <si>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</si>
  <si>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</si>
  <si>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</si>
  <si>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</si>
  <si>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</si>
  <si>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</si>
  <si>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</si>
  <si>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</si>
  <si>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</si>
  <si>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</si>
  <si>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</si>
  <si>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</si>
  <si>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</si>
  <si>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</si>
  <si>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</si>
  <si>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</si>
  <si>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</si>
  <si>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</si>
  <si>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</si>
  <si>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</si>
  <si>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</si>
  <si>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</si>
  <si>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</si>
  <si>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</si>
  <si>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</si>
  <si>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</si>
  <si>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</si>
  <si>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</si>
  <si>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</si>
  <si>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</si>
  <si>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</si>
  <si>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</si>
  <si>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</si>
  <si>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</si>
  <si>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</si>
  <si>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</si>
  <si>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</si>
  <si>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</si>
  <si>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</si>
  <si>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</si>
  <si>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</si>
  <si>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</si>
  <si>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</si>
  <si>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</si>
  <si>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</si>
  <si>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</si>
  <si>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</si>
  <si>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</si>
  <si>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</si>
  <si>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</si>
  <si>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</si>
  <si>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</si>
  <si>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</si>
  <si>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</si>
  <si>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</si>
  <si>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</si>
  <si>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</si>
  <si>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</si>
  <si>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</si>
  <si>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</si>
  <si>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</si>
  <si>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</si>
  <si>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</si>
  <si>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</si>
  <si>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</si>
  <si>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</si>
  <si>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</si>
  <si>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</si>
  <si>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</si>
  <si>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</si>
  <si>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</si>
  <si>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</si>
  <si>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</si>
  <si>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</si>
  <si>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</si>
  <si>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</si>
  <si>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</si>
  <si>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</si>
  <si>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</si>
  <si>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</si>
  <si>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</si>
  <si>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</si>
  <si>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</si>
  <si>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</si>
  <si>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</si>
  <si>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</si>
  <si>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</si>
  <si>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</si>
  <si>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</si>
  <si>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</si>
  <si>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</si>
  <si>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</si>
  <si>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</si>
  <si>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</si>
  <si>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</si>
  <si>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</si>
  <si>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</si>
  <si>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</si>
  <si>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</si>
  <si>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</si>
  <si>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</si>
  <si>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</si>
  <si>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</si>
  <si>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</si>
  <si>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</si>
  <si>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</si>
  <si>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</si>
  <si>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</si>
  <si>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</si>
  <si>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</si>
  <si>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</si>
  <si>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</si>
  <si>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</si>
  <si>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</si>
  <si>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</si>
  <si>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</si>
  <si>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</si>
  <si>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</si>
  <si>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</si>
  <si>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</si>
  <si>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</si>
  <si>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</si>
  <si>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</si>
  <si>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</si>
  <si>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</si>
  <si>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</si>
  <si>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</si>
  <si>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</si>
  <si>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</si>
  <si>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</si>
  <si>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</si>
  <si>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</si>
  <si>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</si>
  <si>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</si>
  <si>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</si>
  <si>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</si>
  <si>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</si>
  <si>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</si>
  <si>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</si>
  <si>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</si>
  <si>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</si>
  <si>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</si>
  <si>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</si>
  <si>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</si>
  <si>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</si>
  <si>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</si>
  <si>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</si>
  <si>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</si>
  <si>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</si>
  <si>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</si>
  <si>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</si>
  <si>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</si>
  <si>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</si>
  <si>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</si>
  <si>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</si>
  <si>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</si>
  <si>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</si>
  <si>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</si>
  <si>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</si>
  <si>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</si>
  <si>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</si>
  <si>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</si>
  <si>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</si>
  <si>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</si>
  <si>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</si>
  <si>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</si>
  <si>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</si>
  <si>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</si>
  <si>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</si>
  <si>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</si>
  <si>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</si>
  <si>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</si>
  <si>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</si>
  <si>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</si>
  <si>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</si>
  <si>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</si>
  <si>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</si>
  <si>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</si>
  <si>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</si>
  <si>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</si>
  <si>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</si>
  <si>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</si>
  <si>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</si>
  <si>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</si>
  <si>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</si>
  <si>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</si>
  <si>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</si>
  <si>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</si>
  <si>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</si>
  <si>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</si>
  <si>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</si>
  <si>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</si>
  <si>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</si>
  <si>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</si>
  <si>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</si>
  <si>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</si>
  <si>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</si>
  <si>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</si>
  <si>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</si>
  <si>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</si>
  <si>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</si>
  <si>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</si>
  <si>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</si>
  <si>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</si>
  <si>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</si>
  <si>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</si>
  <si>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</si>
  <si>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</si>
  <si>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</si>
  <si>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</si>
  <si>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</si>
  <si>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</si>
  <si>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</si>
  <si>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</si>
  <si>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</si>
  <si>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</si>
  <si>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</si>
  <si>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</si>
  <si>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</si>
  <si>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</si>
  <si>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</si>
  <si>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</si>
  <si>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</si>
  <si>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</si>
  <si>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</si>
  <si>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</si>
  <si>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</si>
  <si>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</si>
  <si>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</si>
  <si>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</si>
  <si>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</si>
  <si>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</si>
  <si>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</si>
  <si>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</si>
  <si>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</si>
  <si>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</si>
  <si>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</si>
  <si>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</si>
  <si>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</si>
  <si>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</si>
  <si>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</si>
  <si>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</si>
  <si>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</si>
  <si>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</si>
  <si>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</si>
  <si>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</si>
  <si>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</si>
  <si>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</si>
  <si>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</si>
  <si>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</si>
  <si>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</si>
  <si>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</si>
  <si>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</si>
  <si>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</si>
  <si>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</si>
  <si>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</si>
  <si>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</si>
  <si>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</si>
  <si>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</si>
  <si>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</si>
  <si>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</si>
  <si>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</si>
  <si>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</si>
  <si>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</si>
  <si>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</si>
  <si>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</si>
  <si>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</si>
  <si>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</si>
  <si>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</si>
  <si>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</si>
  <si>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</si>
  <si>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</si>
  <si>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</si>
  <si>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</si>
  <si>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</si>
  <si>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</si>
  <si>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</si>
  <si>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</si>
  <si>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</si>
  <si>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</si>
  <si>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</si>
  <si>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</si>
  <si>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</si>
  <si>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</si>
  <si>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</si>
  <si>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</si>
  <si>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</si>
  <si>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</si>
  <si>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</si>
  <si>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</si>
  <si>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</si>
  <si>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</si>
  <si>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</si>
  <si>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</si>
  <si>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</si>
  <si>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</si>
  <si>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</si>
  <si>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</si>
  <si>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</si>
  <si>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</si>
  <si>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</si>
  <si>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</si>
  <si>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</si>
  <si>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</si>
  <si>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</si>
  <si>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</si>
  <si>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</si>
  <si>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</si>
  <si>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</si>
  <si>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</si>
  <si>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</si>
  <si>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</si>
  <si>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</si>
  <si>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</si>
  <si>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</si>
  <si>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</si>
  <si>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</si>
  <si>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</si>
  <si>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</si>
  <si>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</si>
  <si>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</si>
  <si>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</si>
  <si>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</si>
  <si>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</si>
  <si>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</si>
  <si>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</si>
  <si>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</si>
  <si>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</si>
  <si>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</si>
  <si>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</si>
  <si>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</si>
  <si>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</si>
  <si>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</si>
  <si>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</si>
  <si>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</si>
  <si>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</si>
  <si>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</si>
  <si>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</si>
  <si>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</si>
  <si>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</si>
  <si>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</si>
  <si>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</si>
  <si>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</si>
  <si>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</si>
  <si>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</si>
  <si>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</si>
  <si>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</si>
  <si>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</si>
  <si>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</si>
  <si>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</si>
  <si>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</si>
  <si>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</si>
  <si>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</si>
  <si>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</si>
  <si>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</si>
  <si>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</si>
  <si>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</si>
  <si>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</si>
  <si>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</si>
  <si>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</si>
  <si>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</si>
  <si>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</si>
  <si>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</si>
  <si>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</si>
  <si>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</si>
  <si>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</si>
  <si>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</si>
  <si>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</si>
  <si>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</si>
  <si>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</si>
  <si>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</si>
  <si>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</si>
  <si>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</si>
  <si>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</si>
  <si>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</si>
  <si>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</si>
  <si>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</si>
  <si>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</si>
  <si>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</si>
  <si>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</si>
  <si>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</si>
  <si>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</si>
  <si>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</si>
  <si>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</si>
  <si>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</si>
  <si>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</si>
  <si>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</si>
  <si>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</si>
  <si>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</si>
  <si>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</si>
  <si>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</si>
  <si>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</si>
  <si>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</si>
  <si>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</si>
  <si>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</si>
  <si>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</si>
  <si>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</si>
  <si>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</si>
  <si>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</si>
  <si>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</si>
  <si>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</si>
  <si>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</si>
  <si>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</si>
  <si>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</si>
  <si>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</si>
  <si>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</si>
  <si>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</si>
  <si>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</si>
  <si>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</si>
  <si>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</si>
  <si>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</si>
  <si>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</si>
  <si>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</si>
  <si>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</si>
  <si>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</si>
  <si>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</si>
  <si>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</si>
  <si>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</si>
  <si>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</si>
  <si>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</si>
  <si>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</si>
  <si>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</si>
  <si>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</si>
  <si>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</si>
  <si>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</si>
  <si>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</si>
  <si>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</si>
  <si>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</si>
  <si>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</si>
  <si>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</si>
  <si>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</si>
  <si>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</si>
  <si>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</si>
  <si>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</si>
  <si>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</si>
  <si>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</si>
  <si>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</si>
  <si>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</si>
  <si>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</si>
  <si>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</si>
  <si>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</si>
  <si>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</si>
  <si>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</si>
  <si>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</si>
  <si>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</si>
  <si>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</si>
  <si>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</si>
  <si>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</si>
  <si>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</si>
  <si>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</si>
  <si>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</si>
  <si>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</si>
  <si>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</si>
  <si>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</si>
  <si>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</si>
  <si>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</si>
  <si>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</si>
  <si>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</si>
  <si>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</si>
  <si>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</si>
  <si>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</si>
  <si>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</si>
  <si>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</si>
  <si>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</si>
  <si>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</si>
  <si>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</si>
  <si>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</si>
  <si>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</si>
  <si>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</si>
  <si>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</si>
  <si>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</si>
  <si>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</si>
  <si>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</si>
  <si>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</si>
  <si>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</si>
  <si>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</si>
  <si>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</si>
  <si>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</si>
  <si>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</si>
  <si>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</si>
  <si>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</si>
  <si>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</si>
  <si>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</si>
  <si>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</si>
  <si>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</si>
  <si>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</si>
  <si>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</si>
  <si>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</si>
  <si>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</si>
  <si>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</si>
  <si>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</si>
  <si>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</si>
  <si>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</si>
  <si>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</si>
  <si>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</si>
  <si>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</si>
  <si>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</si>
  <si>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</si>
  <si>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</si>
  <si>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</si>
  <si>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</si>
  <si>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</si>
  <si>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</si>
  <si>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</si>
  <si>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</si>
  <si>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</si>
  <si>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</si>
  <si>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</si>
  <si>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</si>
  <si>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</si>
  <si>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</si>
  <si>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</si>
  <si>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</si>
  <si>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</si>
  <si>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</si>
  <si>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</si>
  <si>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</si>
  <si>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</si>
  <si>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</si>
  <si>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</si>
  <si>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</si>
  <si>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</si>
  <si>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</si>
  <si>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</si>
  <si>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</si>
  <si>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</si>
  <si>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</si>
  <si>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</si>
  <si>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</si>
  <si>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</si>
  <si>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</si>
  <si>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</si>
  <si>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</si>
  <si>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</si>
  <si>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</si>
  <si>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</si>
  <si>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</si>
  <si>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</si>
  <si>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</si>
  <si>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</si>
  <si>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</si>
  <si>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</si>
  <si>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</si>
  <si>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</si>
  <si>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</si>
  <si>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</si>
  <si>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</si>
  <si>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</si>
  <si>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</si>
  <si>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</si>
  <si>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</si>
  <si>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</si>
  <si>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</si>
  <si>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</si>
  <si>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</si>
  <si>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</si>
  <si>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</si>
  <si>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</si>
  <si>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</si>
  <si>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</si>
  <si>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</si>
  <si>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</si>
  <si>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</si>
  <si>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</si>
  <si>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</si>
  <si>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</si>
  <si>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</si>
  <si>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</si>
  <si>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</si>
  <si>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</si>
  <si>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</si>
  <si>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</si>
  <si>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</si>
  <si>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</si>
  <si>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</si>
  <si>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</si>
  <si>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</si>
  <si>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</si>
  <si>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</si>
  <si>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</si>
  <si>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</si>
  <si>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</si>
  <si>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</si>
  <si>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</si>
  <si>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</si>
  <si>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</si>
  <si>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</si>
  <si>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</si>
  <si>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</si>
  <si>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</si>
  <si>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</si>
  <si>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</si>
  <si>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</si>
  <si>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</si>
  <si>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</si>
  <si>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</si>
  <si>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</si>
  <si>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</si>
  <si>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</si>
  <si>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</si>
  <si>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</si>
  <si>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</si>
  <si>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</si>
  <si>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</si>
  <si>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</si>
  <si>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</si>
  <si>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</si>
  <si>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</si>
  <si>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</si>
  <si>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</si>
  <si>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</si>
  <si>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</si>
  <si>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</si>
  <si>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</si>
  <si>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</si>
  <si>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</si>
  <si>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</si>
  <si>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</si>
  <si>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</si>
  <si>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</si>
  <si>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</si>
  <si>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</si>
  <si>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</si>
  <si>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</si>
  <si>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</si>
  <si>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</si>
  <si>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</si>
  <si>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</si>
  <si>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</si>
  <si>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</si>
  <si>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</si>
  <si>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</si>
  <si>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</si>
  <si>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</si>
  <si>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</si>
  <si>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</si>
  <si>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</si>
  <si>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</si>
  <si>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</si>
  <si>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</si>
  <si>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</si>
  <si>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</si>
  <si>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</si>
  <si>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</si>
  <si>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</si>
  <si>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</si>
  <si>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</si>
  <si>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</si>
  <si>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</si>
  <si>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</si>
  <si>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</si>
  <si>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</si>
  <si>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</si>
  <si>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</si>
  <si>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</si>
  <si>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</si>
  <si>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</si>
  <si>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</si>
  <si>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</si>
  <si>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</si>
  <si>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</si>
  <si>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</si>
  <si>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</si>
  <si>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</si>
  <si>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</si>
  <si>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</si>
  <si>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</si>
  <si>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</si>
  <si>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</si>
  <si>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</si>
  <si>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</si>
  <si>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</si>
  <si>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</si>
  <si>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</si>
  <si>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</si>
  <si>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</si>
  <si>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</si>
  <si>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</si>
  <si>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</si>
  <si>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</si>
  <si>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</si>
  <si>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</si>
  <si>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</si>
  <si>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</si>
  <si>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</si>
  <si>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</si>
  <si>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</si>
  <si>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</si>
  <si>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</si>
  <si>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</si>
  <si>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</si>
  <si>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</si>
  <si>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</si>
  <si>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</si>
  <si>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</si>
  <si>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</si>
  <si>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</si>
  <si>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</si>
  <si>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</si>
  <si>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</si>
  <si>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</si>
  <si>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</si>
  <si>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</si>
  <si>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</si>
  <si>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</si>
  <si>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</si>
  <si>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</si>
  <si>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</si>
  <si>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</si>
  <si>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</si>
  <si>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</si>
  <si>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</si>
  <si>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</si>
  <si>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</si>
  <si>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</si>
  <si>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</si>
  <si>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</si>
  <si>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</si>
  <si>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</si>
  <si>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</si>
  <si>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</si>
  <si>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</si>
  <si>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</si>
  <si>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</si>
  <si>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</si>
  <si>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</si>
  <si>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</si>
  <si>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</si>
  <si>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</si>
  <si>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</si>
  <si>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</si>
  <si>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</si>
  <si>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</si>
  <si>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</si>
  <si>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</si>
  <si>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</si>
  <si>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</si>
  <si>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</si>
  <si>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</si>
  <si>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</si>
  <si>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</si>
  <si>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</si>
  <si>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</si>
  <si>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</si>
  <si>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</si>
  <si>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</si>
  <si>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</si>
  <si>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</si>
  <si>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</si>
  <si>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</si>
  <si>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</si>
  <si>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</si>
  <si>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</si>
  <si>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</si>
  <si>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</si>
  <si>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</si>
  <si>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</si>
  <si>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</si>
  <si>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</si>
  <si>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</si>
  <si>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</si>
  <si>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</si>
  <si>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</si>
  <si>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</si>
  <si>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</si>
  <si>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</si>
  <si>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</si>
  <si>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</si>
  <si>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</si>
  <si>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</si>
  <si>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</si>
  <si>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</si>
  <si>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</si>
  <si>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</si>
  <si>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</si>
  <si>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</si>
  <si>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</si>
  <si>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</si>
  <si>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</si>
  <si>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</si>
  <si>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</si>
  <si>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</si>
  <si>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</si>
  <si>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</si>
  <si>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</si>
  <si>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</si>
  <si>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</si>
  <si>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</si>
  <si>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</si>
  <si>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</si>
  <si>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</si>
  <si>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</si>
  <si>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</si>
  <si>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</si>
  <si>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</si>
  <si>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</si>
  <si>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</si>
  <si>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</si>
  <si>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</si>
  <si>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</si>
  <si>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</si>
  <si>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</si>
  <si>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</si>
  <si>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</si>
  <si>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</si>
  <si>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</si>
  <si>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</si>
  <si>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</si>
  <si>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</si>
  <si>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</si>
  <si>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</si>
  <si>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</si>
  <si>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</si>
  <si>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</si>
  <si>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</si>
  <si>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</si>
  <si>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</si>
  <si>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</si>
  <si>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</si>
  <si>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</si>
  <si>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</si>
  <si>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</si>
  <si>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</si>
  <si>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</si>
  <si>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</si>
  <si>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</si>
  <si>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</si>
  <si>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</si>
  <si>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</si>
  <si>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</si>
  <si>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</si>
  <si>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</si>
  <si>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</si>
  <si>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</si>
  <si>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</si>
  <si>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</si>
  <si>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</si>
  <si>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</si>
  <si>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</si>
  <si>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</si>
  <si>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</si>
  <si>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</si>
  <si>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</si>
  <si>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</si>
  <si>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</si>
  <si>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</si>
  <si>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</si>
  <si>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</si>
  <si>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</si>
  <si>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</si>
  <si>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</si>
  <si>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</si>
  <si>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</si>
  <si>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</si>
  <si>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</si>
  <si>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</si>
  <si>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</si>
  <si>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</si>
  <si>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</si>
  <si>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</si>
  <si>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</si>
  <si>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</si>
  <si>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</si>
  <si>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</si>
  <si>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</si>
  <si>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</si>
  <si>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</si>
  <si>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</si>
  <si>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</si>
  <si>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</si>
  <si>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</si>
  <si>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</si>
  <si>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</si>
  <si>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</si>
  <si>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</si>
  <si>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</si>
  <si>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</si>
  <si>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</si>
  <si>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</si>
  <si>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</si>
  <si>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</si>
  <si>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</si>
  <si>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</si>
  <si>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</si>
  <si>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</si>
  <si>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</si>
  <si>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</si>
  <si>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</si>
  <si>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</si>
  <si>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</si>
  <si>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</si>
  <si>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</si>
  <si>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</si>
  <si>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</si>
  <si>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</si>
  <si>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</si>
  <si>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</si>
  <si>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</si>
  <si>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</si>
  <si>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</si>
  <si>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</si>
  <si>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</si>
  <si>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</si>
  <si>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</si>
  <si>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</si>
  <si>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</si>
  <si>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</si>
  <si>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</si>
  <si>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</si>
  <si>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</si>
  <si>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</si>
  <si>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</si>
  <si>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</si>
  <si>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</si>
  <si>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</si>
  <si>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</si>
  <si>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</si>
  <si>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</si>
  <si>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</si>
  <si>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</si>
  <si>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</si>
  <si>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</si>
  <si>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</si>
  <si>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</si>
  <si>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</si>
  <si>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</si>
  <si>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</si>
  <si>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</si>
  <si>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</si>
  <si>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</si>
  <si>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</si>
  <si>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</si>
  <si>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</si>
  <si>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</si>
  <si>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</si>
  <si>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</si>
  <si>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</si>
  <si>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</si>
  <si>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</si>
  <si>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</si>
  <si>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</si>
  <si>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</si>
  <si>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</si>
  <si>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</si>
  <si>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</si>
  <si>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</si>
  <si>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</si>
  <si>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</si>
  <si>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</si>
  <si>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</si>
  <si>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</si>
  <si>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</si>
  <si>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</si>
  <si>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</si>
  <si>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</si>
  <si>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</si>
  <si>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</si>
  <si>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</si>
  <si>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</si>
  <si>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</si>
  <si>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</si>
  <si>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</si>
  <si>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</si>
  <si>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</si>
  <si>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</si>
  <si>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</si>
  <si>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</si>
  <si>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</si>
  <si>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</si>
  <si>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</si>
  <si>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</si>
  <si>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</si>
  <si>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</si>
  <si>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</si>
  <si>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</si>
  <si>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</si>
  <si>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</si>
  <si>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</si>
  <si>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</si>
  <si>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</si>
  <si>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</si>
  <si>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</si>
  <si>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</si>
  <si>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</si>
  <si>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</si>
  <si>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</si>
  <si>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</si>
  <si>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</si>
  <si>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</si>
  <si>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</si>
  <si>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</si>
  <si>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</si>
  <si>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</si>
  <si>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</si>
  <si>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</si>
  <si>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</si>
  <si>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</si>
  <si>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</si>
  <si>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</si>
  <si>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</si>
  <si>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</si>
  <si>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</si>
  <si>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</si>
  <si>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</si>
  <si>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</si>
  <si>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</si>
  <si>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</si>
  <si>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</si>
  <si>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</si>
  <si>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</si>
  <si>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</si>
  <si>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</si>
  <si>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</si>
  <si>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</si>
  <si>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</si>
  <si>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</si>
  <si>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</si>
  <si>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</si>
  <si>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</si>
  <si>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</si>
  <si>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</si>
  <si>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</si>
  <si>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</si>
  <si>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</si>
  <si>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</si>
  <si>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</si>
  <si>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</si>
  <si>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</si>
  <si>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</si>
  <si>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</si>
  <si>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</si>
  <si>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</si>
  <si>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</si>
  <si>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</si>
  <si>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</si>
  <si>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</si>
  <si>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</si>
  <si>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</si>
  <si>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</si>
  <si>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</si>
  <si>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</si>
  <si>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</si>
  <si>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</si>
  <si>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</si>
  <si>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</si>
  <si>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</si>
  <si>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</si>
  <si>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</si>
  <si>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</si>
  <si>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</si>
  <si>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</si>
  <si>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</si>
  <si>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</si>
  <si>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</si>
  <si>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</si>
  <si>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</si>
  <si>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</si>
  <si>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</si>
  <si>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</si>
  <si>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</si>
  <si>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</si>
  <si>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</si>
  <si>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</si>
  <si>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</si>
  <si>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</si>
  <si>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</si>
  <si>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</si>
  <si>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</si>
  <si>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</si>
  <si>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</si>
  <si>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</si>
  <si>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</si>
  <si>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</si>
  <si>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</si>
  <si>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</si>
  <si>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</si>
  <si>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</si>
  <si>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</si>
  <si>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</si>
  <si>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</si>
  <si>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</si>
  <si>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</si>
  <si>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</si>
  <si>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</si>
  <si>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</si>
  <si>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</si>
  <si>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</si>
  <si>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</si>
  <si>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</si>
  <si>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</si>
  <si>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</si>
  <si>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</si>
  <si>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</si>
  <si>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</si>
  <si>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</si>
  <si>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</si>
  <si>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</si>
  <si>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</si>
  <si>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</si>
  <si>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</si>
  <si>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</si>
  <si>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</si>
  <si>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</si>
  <si>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</si>
  <si>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</si>
  <si>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</si>
  <si>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</si>
  <si>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</si>
  <si>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</si>
  <si>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</si>
  <si>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</si>
  <si>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</si>
  <si>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</si>
  <si>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</si>
  <si>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</si>
  <si>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</si>
  <si>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</si>
  <si>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</si>
  <si>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</si>
  <si>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</si>
  <si>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</si>
  <si>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</si>
  <si>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</si>
  <si>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</si>
  <si>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</si>
  <si>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</si>
  <si>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</si>
  <si>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</si>
  <si>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</si>
  <si>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</si>
  <si>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</si>
  <si>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</si>
  <si>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</si>
  <si>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</si>
  <si>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</si>
  <si>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</si>
  <si>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</si>
  <si>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</si>
  <si>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</si>
  <si>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</si>
  <si>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</si>
  <si>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</si>
  <si>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</si>
  <si>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</si>
  <si>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</si>
  <si>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</si>
  <si>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</si>
  <si>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</si>
  <si>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</si>
  <si>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</si>
  <si>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</si>
  <si>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</si>
  <si>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</si>
  <si>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</si>
  <si>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</si>
  <si>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</si>
  <si>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</si>
  <si>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</si>
  <si>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</si>
  <si>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</si>
  <si>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</si>
  <si>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</si>
  <si>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</si>
  <si>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</si>
  <si>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</si>
  <si>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</si>
  <si>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</si>
  <si>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</si>
  <si>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</si>
  <si>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</si>
  <si>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</si>
  <si>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</si>
  <si>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</si>
  <si>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</si>
  <si>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</si>
  <si>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</si>
  <si>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</si>
  <si>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</si>
  <si>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</si>
  <si>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</si>
  <si>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</si>
  <si>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</si>
  <si>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</si>
  <si>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</si>
  <si>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</si>
  <si>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</si>
  <si>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</si>
  <si>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</si>
  <si>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</si>
  <si>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</si>
  <si>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</si>
  <si>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</si>
  <si>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</si>
  <si>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</si>
  <si>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</si>
  <si>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</si>
  <si>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</si>
  <si>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</si>
  <si>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</si>
  <si>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</si>
  <si>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</si>
  <si>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</si>
  <si>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</si>
  <si>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</si>
  <si>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</si>
  <si>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</si>
  <si>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</si>
  <si>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</si>
  <si>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</si>
  <si>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</si>
  <si>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</si>
  <si>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</si>
  <si>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</si>
  <si>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</si>
  <si>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</si>
  <si>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</si>
  <si>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</si>
  <si>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</si>
  <si>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</si>
  <si>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</si>
  <si>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</si>
  <si>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</si>
  <si>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</si>
  <si>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</si>
  <si>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</si>
  <si>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</si>
  <si>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</si>
  <si>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</si>
  <si>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</si>
  <si>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</si>
  <si>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</si>
  <si>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</si>
  <si>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</si>
  <si>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</si>
  <si>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</si>
  <si>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</si>
  <si>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</si>
  <si>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</si>
  <si>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</si>
  <si>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</si>
  <si>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</si>
  <si>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</si>
  <si>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</si>
  <si>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</si>
  <si>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</si>
  <si>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</si>
  <si>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</si>
  <si>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</si>
  <si>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</si>
  <si>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</si>
  <si>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</si>
  <si>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</si>
  <si>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</si>
  <si>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</si>
  <si>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</si>
  <si>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</si>
  <si>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</si>
  <si>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</si>
  <si>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</si>
  <si>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</si>
  <si>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</si>
  <si>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</si>
  <si>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</si>
  <si>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</si>
  <si>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</si>
  <si>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</si>
  <si>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</si>
  <si>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</si>
  <si>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</si>
  <si>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</si>
  <si>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</si>
  <si>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</si>
  <si>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</si>
  <si>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</si>
  <si>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</si>
  <si>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</si>
  <si>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</si>
  <si>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</si>
  <si>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</si>
  <si>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</si>
  <si>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</si>
  <si>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</si>
  <si>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</si>
  <si>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</si>
  <si>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</si>
  <si>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</si>
  <si>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</si>
  <si>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</si>
  <si>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</si>
  <si>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</si>
  <si>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</si>
  <si>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</si>
  <si>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</si>
  <si>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</si>
  <si>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</si>
  <si>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</si>
  <si>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</si>
  <si>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</si>
  <si>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</si>
  <si>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</si>
  <si>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</si>
  <si>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</si>
  <si>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</si>
  <si>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</si>
  <si>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</si>
  <si>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</si>
  <si>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</si>
  <si>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</si>
  <si>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</si>
  <si>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</si>
  <si>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</si>
  <si>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</si>
  <si>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</si>
  <si>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</si>
  <si>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</si>
  <si>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</si>
  <si>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</si>
  <si>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</si>
  <si>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</si>
  <si>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</si>
  <si>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</si>
  <si>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</si>
  <si>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</si>
  <si>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</si>
  <si>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</si>
  <si>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</si>
  <si>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</si>
  <si>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</si>
  <si>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</si>
  <si>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</si>
  <si>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</si>
  <si>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</si>
  <si>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</si>
  <si>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</si>
  <si>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</si>
  <si>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</si>
  <si>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</si>
  <si>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</si>
  <si>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</si>
  <si>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</si>
  <si>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</si>
  <si>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</si>
  <si>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</si>
  <si>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</si>
  <si>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</si>
  <si>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</si>
  <si>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</si>
  <si>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</si>
  <si>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</si>
  <si>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</si>
  <si>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</si>
  <si>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</si>
  <si>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</si>
  <si>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</si>
  <si>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</si>
  <si>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</si>
  <si>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</si>
  <si>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</si>
  <si>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</si>
  <si>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</si>
  <si>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</si>
  <si>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</si>
  <si>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</si>
  <si>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</si>
  <si>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</si>
  <si>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</si>
  <si>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</si>
  <si>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</si>
  <si>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</si>
  <si>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</si>
  <si>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</si>
  <si>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</si>
  <si>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</si>
  <si>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</si>
  <si>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</si>
  <si>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</si>
  <si>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</si>
  <si>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</si>
  <si>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</si>
  <si>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</si>
  <si>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</si>
  <si>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</si>
  <si>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</si>
  <si>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</si>
  <si>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</si>
  <si>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</si>
  <si>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</si>
  <si>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</si>
  <si>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</si>
  <si>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</si>
  <si>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</si>
  <si>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</si>
  <si>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</si>
  <si>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</si>
  <si>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</si>
  <si>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</si>
  <si>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</si>
  <si>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</si>
  <si>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</si>
  <si>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</si>
  <si>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</si>
  <si>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</si>
  <si>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</si>
  <si>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</si>
  <si>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</si>
  <si>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</si>
  <si>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</si>
  <si>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</si>
  <si>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</si>
  <si>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</si>
  <si>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</si>
  <si>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</si>
  <si>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</si>
  <si>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</si>
  <si>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</si>
  <si>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</si>
  <si>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</si>
  <si>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</si>
  <si>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</si>
  <si>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</si>
  <si>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</si>
  <si>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</si>
  <si>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</si>
  <si>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</si>
  <si>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</si>
  <si>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</si>
  <si>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</si>
  <si>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</si>
  <si>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</si>
  <si>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</si>
  <si>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</si>
  <si>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</si>
  <si>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</si>
  <si>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</si>
  <si>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</si>
  <si>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</si>
  <si>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</si>
  <si>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</si>
  <si>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</si>
  <si>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</si>
  <si>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</si>
  <si>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</si>
  <si>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</si>
  <si>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</si>
  <si>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</si>
  <si>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</si>
  <si>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</si>
  <si>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</si>
  <si>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</si>
  <si>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</si>
  <si>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</si>
  <si>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</si>
  <si>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</si>
  <si>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</si>
  <si>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</si>
  <si>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</si>
  <si>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</si>
  <si>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</si>
  <si>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</si>
  <si>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</si>
  <si>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</si>
  <si>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</si>
  <si>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</si>
  <si>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</si>
  <si>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</si>
  <si>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</si>
  <si>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</si>
  <si>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</si>
  <si>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</si>
  <si>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</si>
  <si>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</si>
  <si>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</si>
  <si>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</si>
  <si>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</si>
  <si>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</si>
  <si>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</si>
  <si>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</si>
  <si>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</si>
  <si>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</si>
  <si>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</si>
  <si>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</si>
  <si>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</si>
  <si>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</si>
  <si>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</si>
  <si>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</si>
  <si>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</si>
  <si>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</si>
  <si>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</si>
  <si>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</si>
  <si>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</si>
  <si>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</si>
  <si>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</si>
  <si>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</si>
  <si>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</si>
  <si>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</si>
  <si>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</si>
  <si>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</si>
  <si>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</si>
  <si>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</si>
  <si>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</si>
  <si>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</si>
  <si>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</si>
  <si>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</si>
  <si>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</si>
  <si>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</si>
  <si>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</si>
  <si>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</si>
  <si>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</si>
  <si>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</si>
  <si>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</si>
  <si>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</si>
  <si>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</si>
  <si>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</si>
  <si>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</si>
  <si>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</si>
  <si>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</si>
  <si>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</si>
  <si>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</si>
  <si>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</si>
  <si>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</si>
  <si>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</si>
  <si>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</si>
  <si>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</si>
  <si>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</si>
  <si>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</si>
  <si>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</si>
  <si>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</si>
  <si>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</si>
  <si>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</si>
  <si>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</si>
  <si>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</si>
  <si>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</si>
  <si>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</si>
  <si>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</si>
  <si>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</si>
  <si>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</si>
  <si>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</si>
  <si>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</si>
  <si>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</si>
  <si>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</si>
  <si>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</si>
  <si>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</si>
  <si>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</si>
  <si>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</si>
  <si>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</si>
  <si>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</si>
  <si>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</si>
  <si>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</si>
  <si>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</si>
  <si>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</si>
  <si>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</si>
  <si>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</si>
  <si>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</si>
  <si>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</si>
  <si>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</si>
  <si>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</si>
  <si>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</si>
  <si>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</si>
  <si>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</si>
  <si>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</si>
  <si>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</si>
  <si>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</si>
  <si>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</si>
  <si>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</si>
  <si>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</si>
  <si>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</si>
  <si>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</si>
  <si>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</si>
  <si>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</si>
  <si>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</si>
  <si>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</si>
  <si>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</si>
  <si>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</si>
  <si>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</si>
  <si>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</si>
  <si>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</si>
  <si>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</si>
  <si>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</si>
  <si>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</si>
  <si>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</si>
  <si>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</si>
  <si>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</si>
  <si>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</si>
  <si>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</si>
  <si>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</si>
  <si>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</si>
  <si>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</si>
  <si>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</si>
  <si>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</si>
  <si>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</si>
  <si>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</si>
  <si>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</si>
  <si>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</si>
  <si>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</si>
  <si>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</si>
  <si>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</si>
  <si>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</si>
  <si>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</si>
  <si>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</si>
  <si>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</si>
  <si>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</si>
  <si>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</si>
  <si>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</si>
  <si>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</si>
  <si>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</si>
  <si>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</si>
  <si>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</si>
  <si>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</si>
  <si>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</si>
  <si>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</si>
  <si>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</si>
  <si>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</si>
  <si>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</si>
  <si>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</si>
  <si>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</si>
  <si>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</si>
  <si>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</si>
  <si>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</si>
  <si>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</si>
  <si>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</si>
  <si>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</si>
  <si>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</si>
  <si>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</si>
  <si>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</si>
  <si>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</si>
  <si>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</si>
  <si>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</si>
  <si>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</si>
  <si>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</si>
  <si>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</si>
  <si>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</si>
  <si>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</si>
  <si>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</si>
  <si>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</si>
  <si>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</si>
  <si>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</si>
  <si>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</si>
  <si>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</si>
  <si>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</si>
  <si>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</si>
  <si>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</si>
  <si>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</si>
  <si>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</si>
  <si>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</si>
  <si>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</si>
  <si>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</si>
  <si>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</si>
  <si>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</si>
  <si>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</si>
  <si>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</si>
  <si>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</si>
  <si>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</si>
  <si>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</si>
  <si>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</si>
  <si>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</si>
  <si>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</si>
  <si>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</si>
  <si>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</si>
  <si>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</si>
  <si>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</si>
  <si>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</si>
  <si>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</si>
  <si>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</si>
  <si>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</si>
  <si>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</si>
  <si>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</si>
  <si>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</si>
  <si>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</si>
  <si>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</si>
  <si>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</si>
  <si>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</si>
  <si>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</si>
  <si>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</si>
  <si>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</si>
  <si>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</si>
  <si>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</si>
  <si>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</si>
  <si>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</si>
  <si>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</si>
  <si>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</si>
  <si>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</si>
  <si>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</si>
  <si>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</si>
  <si>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</si>
  <si>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</si>
  <si>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</si>
  <si>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</si>
  <si>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</si>
  <si>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</si>
  <si>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</si>
  <si>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</si>
  <si>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</si>
  <si>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</si>
  <si>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</si>
  <si>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</si>
  <si>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</si>
  <si>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</si>
  <si>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</si>
  <si>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</si>
  <si>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</si>
  <si>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</si>
  <si>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</si>
  <si>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</si>
  <si>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</si>
  <si>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</si>
  <si>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</si>
  <si>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</si>
  <si>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</si>
  <si>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</si>
  <si>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</si>
  <si>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</si>
  <si>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</si>
  <si>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</si>
  <si>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</si>
  <si>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</si>
  <si>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</si>
  <si>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</si>
  <si>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</si>
  <si>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</si>
  <si>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</si>
  <si>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</si>
  <si>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</si>
  <si>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</si>
  <si>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</si>
  <si>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</si>
  <si>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</si>
  <si>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</si>
  <si>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</si>
  <si>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</si>
  <si>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</si>
  <si>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</si>
  <si>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</si>
  <si>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</si>
  <si>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</si>
  <si>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</si>
  <si>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</si>
  <si>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</si>
  <si>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</si>
  <si>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</si>
  <si>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</si>
  <si>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</si>
  <si>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</si>
  <si>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</si>
  <si>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</si>
  <si>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</si>
  <si>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</si>
  <si>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</si>
  <si>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</si>
  <si>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</si>
  <si>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</si>
  <si>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</si>
  <si>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</si>
  <si>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</si>
  <si>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</si>
  <si>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</si>
  <si>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</si>
  <si>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</si>
  <si>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</si>
  <si>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</si>
  <si>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</si>
  <si>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</si>
  <si>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</si>
  <si>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</si>
  <si>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</si>
  <si>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</si>
  <si>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</si>
  <si>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</si>
  <si>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</si>
  <si>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</si>
  <si>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</si>
  <si>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</si>
  <si>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</si>
  <si>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</si>
  <si>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</si>
  <si>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</si>
  <si>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</si>
  <si>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</si>
  <si>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</si>
  <si>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</si>
  <si>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</si>
  <si>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</si>
  <si>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</si>
  <si>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</si>
  <si>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</si>
  <si>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</si>
  <si>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</si>
  <si>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</si>
  <si>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</si>
  <si>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</si>
  <si>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</si>
  <si>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</si>
  <si>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</si>
  <si>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</si>
  <si>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</si>
  <si>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</si>
  <si>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</si>
  <si>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</si>
  <si>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</si>
  <si>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</si>
  <si>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</si>
  <si>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</si>
  <si>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</si>
  <si>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</si>
  <si>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</si>
  <si>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</si>
  <si>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</si>
  <si>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</si>
  <si>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</si>
  <si>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</si>
  <si>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</si>
  <si>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</si>
  <si>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</si>
  <si>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</si>
  <si>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</si>
  <si>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</si>
  <si>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</si>
  <si>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</si>
  <si>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</si>
  <si>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</si>
  <si>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</si>
  <si>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</si>
  <si>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</si>
  <si>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</si>
  <si>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</si>
  <si>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</si>
  <si>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</si>
  <si>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</si>
  <si>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</si>
  <si>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</si>
  <si>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</si>
  <si>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</si>
  <si>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</si>
  <si>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</si>
  <si>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</si>
  <si>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</si>
  <si>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</si>
  <si>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</si>
  <si>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</si>
  <si>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</si>
  <si>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</si>
  <si>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</si>
  <si>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</si>
  <si>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</si>
  <si>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</si>
  <si>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</si>
  <si>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</si>
  <si>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</si>
  <si>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</si>
  <si>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</si>
  <si>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</si>
  <si>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</si>
  <si>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</si>
  <si>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</si>
  <si>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</si>
  <si>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</si>
  <si>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</si>
  <si>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</si>
  <si>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</si>
  <si>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</si>
  <si>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</si>
  <si>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</si>
  <si>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</si>
  <si>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</si>
  <si>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</si>
  <si>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</si>
  <si>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</si>
  <si>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</si>
  <si>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</si>
  <si>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</si>
  <si>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</si>
  <si>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</si>
  <si>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</si>
  <si>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</si>
  <si>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</si>
  <si>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</si>
  <si>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</si>
  <si>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</si>
  <si>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</si>
  <si>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</si>
  <si>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</si>
  <si>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</si>
  <si>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</si>
  <si>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</si>
  <si>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</si>
  <si>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</si>
  <si>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</si>
  <si>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</si>
  <si>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</si>
  <si>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</si>
  <si>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</si>
  <si>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</si>
  <si>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</si>
  <si>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</si>
  <si>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</si>
  <si>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</si>
  <si>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</si>
  <si>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</si>
  <si>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</si>
  <si>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</si>
  <si>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</si>
  <si>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</si>
  <si>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</si>
  <si>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</si>
  <si>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</si>
  <si>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</si>
  <si>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</si>
  <si>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</si>
  <si>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</si>
  <si>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</si>
  <si>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</si>
  <si>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</si>
  <si>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</si>
  <si>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</si>
  <si>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</si>
  <si>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</si>
  <si>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</si>
  <si>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</si>
  <si>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</si>
  <si>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</si>
  <si>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</si>
  <si>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</si>
  <si>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</si>
  <si>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</si>
  <si>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</si>
  <si>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</si>
  <si>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</si>
  <si>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</si>
  <si>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</si>
  <si>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</si>
  <si>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</si>
  <si>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</si>
  <si>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</si>
  <si>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</si>
  <si>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</si>
  <si>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</si>
  <si>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</si>
  <si>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</si>
  <si>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</si>
  <si>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</si>
  <si>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</si>
  <si>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</si>
  <si>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</si>
  <si>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</si>
  <si>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</si>
  <si>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</si>
  <si>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</si>
  <si>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</si>
  <si>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</si>
  <si>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</si>
  <si>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</si>
  <si>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</si>
  <si>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</si>
  <si>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</si>
  <si>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</si>
  <si>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</si>
  <si>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</si>
  <si>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</si>
  <si>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</si>
  <si>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</si>
  <si>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</si>
  <si>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</si>
  <si>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</si>
  <si>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</si>
  <si>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</si>
  <si>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</si>
  <si>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</si>
  <si>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</si>
  <si>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</si>
  <si>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</si>
  <si>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</si>
  <si>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</si>
  <si>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</si>
  <si>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</si>
  <si>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</si>
  <si>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</si>
  <si>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</si>
  <si>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</si>
  <si>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</si>
  <si>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</si>
  <si>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</si>
  <si>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</si>
  <si>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</si>
  <si>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</si>
  <si>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</si>
  <si>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</si>
  <si>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</si>
  <si>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</si>
  <si>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</si>
  <si>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</si>
  <si>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</si>
  <si>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</si>
  <si>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</si>
  <si>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</si>
  <si>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</si>
  <si>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</si>
  <si>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</si>
  <si>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</si>
  <si>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</si>
  <si>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</si>
  <si>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</si>
  <si>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</si>
  <si>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</si>
  <si>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</si>
  <si>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</si>
  <si>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</si>
  <si>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</si>
  <si>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</si>
  <si>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</si>
  <si>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</si>
  <si>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</si>
  <si>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</si>
  <si>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</si>
  <si>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</si>
  <si>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</si>
  <si>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</si>
  <si>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</si>
  <si>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</si>
  <si>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</si>
  <si>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</si>
  <si>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</si>
  <si>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</si>
  <si>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</si>
  <si>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</si>
  <si>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</si>
  <si>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</si>
  <si>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</si>
  <si>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</si>
  <si>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</si>
  <si>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</si>
  <si>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</si>
  <si>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</si>
  <si>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</si>
  <si>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</si>
  <si>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</si>
  <si>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</si>
  <si>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</si>
  <si>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</si>
  <si>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</si>
  <si>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</si>
  <si>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</si>
  <si>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</si>
  <si>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</si>
  <si>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</si>
  <si>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</si>
  <si>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</si>
  <si>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</si>
  <si>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</si>
  <si>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</si>
  <si>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</si>
  <si>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</si>
  <si>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</si>
  <si>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</si>
  <si>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</si>
  <si>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</si>
  <si>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</si>
  <si>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</si>
  <si>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</si>
  <si>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</si>
  <si>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</si>
  <si>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</si>
  <si>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</si>
  <si>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</si>
  <si>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</si>
  <si>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</si>
  <si>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</si>
  <si>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</si>
  <si>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</si>
  <si>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</si>
  <si>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</si>
  <si>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</si>
  <si>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</si>
  <si>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</si>
  <si>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</si>
  <si>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</si>
  <si>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</si>
  <si>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</si>
  <si>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</si>
  <si>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</si>
  <si>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</si>
  <si>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</si>
  <si>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</si>
  <si>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</si>
  <si>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</si>
  <si>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</si>
  <si>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</si>
  <si>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</si>
  <si>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</si>
  <si>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</si>
  <si>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</si>
  <si>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</si>
  <si>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</si>
  <si>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</si>
  <si>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</si>
  <si>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</si>
  <si>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</si>
  <si>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</si>
  <si>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</si>
  <si>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</si>
  <si>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</si>
  <si>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</si>
  <si>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</si>
  <si>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</si>
  <si>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</si>
  <si>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</si>
  <si>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</si>
  <si>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</si>
  <si>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</si>
  <si>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</si>
  <si>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</si>
  <si>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</si>
  <si>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</si>
  <si>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</si>
  <si>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</si>
  <si>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</si>
  <si>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</si>
  <si>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</si>
  <si>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</si>
  <si>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</si>
  <si>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</si>
  <si>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</si>
  <si>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</si>
  <si>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</si>
  <si>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</si>
  <si>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</si>
  <si>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</si>
  <si>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</si>
  <si>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</si>
  <si>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</si>
  <si>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</si>
  <si>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</si>
  <si>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</si>
  <si>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</si>
  <si>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</si>
  <si>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</si>
  <si>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</si>
  <si>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</si>
  <si>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</si>
  <si>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</si>
  <si>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</si>
  <si>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</si>
  <si>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</si>
  <si>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</si>
  <si>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</si>
  <si>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</si>
  <si>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</si>
  <si>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</si>
  <si>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</si>
  <si>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</si>
  <si>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</si>
  <si>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</si>
  <si>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</si>
  <si>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</si>
  <si>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</si>
  <si>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</si>
  <si>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</si>
  <si>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</si>
  <si>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</si>
  <si>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</si>
  <si>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</si>
  <si>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</si>
  <si>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</si>
  <si>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</si>
  <si>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</si>
  <si>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</si>
  <si>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</si>
  <si>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</si>
  <si>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</si>
  <si>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</si>
  <si>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</si>
  <si>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</si>
  <si>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</si>
  <si>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</si>
  <si>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</si>
  <si>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</si>
  <si>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</si>
  <si>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</si>
  <si>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</si>
  <si>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</si>
  <si>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</si>
  <si>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</si>
  <si>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</si>
  <si>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</si>
  <si>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</si>
  <si>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</si>
  <si>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</si>
  <si>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</si>
  <si>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</si>
  <si>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</si>
  <si>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</si>
  <si>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</si>
  <si>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</si>
  <si>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</si>
  <si>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</si>
  <si>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</si>
  <si>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</si>
  <si>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</si>
  <si>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</si>
  <si>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</si>
  <si>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</si>
  <si>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</si>
  <si>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</si>
  <si>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</si>
  <si>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</si>
  <si>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</si>
  <si>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</si>
  <si>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</si>
  <si>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</si>
  <si>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</si>
  <si>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</si>
  <si>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</si>
  <si>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</si>
  <si>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</si>
  <si>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</si>
  <si>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</si>
  <si>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</si>
  <si>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</si>
  <si>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</si>
  <si>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</si>
  <si>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</si>
  <si>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</si>
  <si>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</si>
  <si>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</si>
  <si>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</si>
  <si>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</si>
  <si>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</si>
  <si>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</si>
  <si>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</si>
  <si>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</si>
  <si>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</si>
  <si>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</si>
  <si>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</si>
  <si>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</si>
  <si>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</si>
  <si>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</si>
  <si>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</si>
  <si>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</si>
  <si>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</si>
  <si>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</si>
  <si>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</si>
  <si>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</si>
  <si>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</si>
  <si>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</si>
  <si>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</si>
  <si>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</si>
  <si>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</si>
  <si>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</si>
  <si>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</si>
  <si>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</si>
  <si>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</si>
  <si>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</si>
  <si>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</si>
  <si>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</si>
  <si>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</si>
  <si>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</si>
  <si>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</si>
  <si>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</si>
  <si>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</si>
  <si>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</si>
  <si>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</si>
  <si>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</si>
  <si>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</si>
  <si>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</si>
  <si>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</si>
  <si>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</si>
  <si>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</si>
  <si>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</si>
  <si>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</si>
  <si>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</si>
  <si>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</si>
  <si>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</si>
  <si>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</si>
  <si>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</si>
  <si>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</si>
  <si>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</si>
  <si>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</si>
  <si>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</si>
  <si>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</si>
  <si>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</si>
  <si>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</si>
  <si>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</si>
  <si>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</si>
  <si>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</si>
  <si>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</si>
  <si>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</si>
  <si>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</si>
  <si>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</si>
  <si>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</si>
  <si>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</si>
  <si>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</si>
  <si>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</si>
  <si>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</si>
  <si>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</si>
  <si>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</si>
  <si>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</si>
  <si>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</si>
  <si>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</si>
  <si>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</si>
  <si>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</si>
  <si>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</si>
  <si>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</si>
  <si>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</si>
  <si>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</si>
  <si>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</si>
  <si>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</si>
  <si>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</si>
  <si>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</si>
  <si>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</si>
  <si>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</si>
  <si>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</si>
  <si>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</si>
  <si>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</si>
  <si>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</si>
  <si>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</si>
  <si>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</si>
  <si>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</si>
  <si>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</si>
  <si>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</si>
  <si>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</si>
  <si>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</si>
  <si>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</si>
  <si>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</si>
  <si>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</si>
  <si>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</si>
  <si>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</si>
  <si>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</si>
  <si>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</si>
  <si>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</si>
  <si>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</si>
  <si>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</si>
  <si>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</si>
  <si>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</si>
  <si>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</si>
  <si>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</si>
  <si>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</si>
  <si>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</si>
  <si>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</si>
  <si>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</si>
  <si>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</si>
  <si>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</si>
  <si>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</si>
  <si>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</si>
  <si>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</si>
  <si>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</si>
  <si>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</si>
  <si>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</si>
  <si>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</si>
  <si>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</si>
  <si>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</si>
  <si>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</si>
  <si>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</si>
  <si>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</si>
  <si>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</si>
  <si>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</si>
  <si>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</si>
  <si>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</si>
  <si>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</si>
  <si>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</si>
  <si>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</si>
  <si>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</si>
  <si>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</si>
  <si>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</si>
  <si>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</si>
  <si>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</si>
  <si>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</si>
  <si>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</si>
  <si>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</si>
  <si>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</si>
  <si>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</si>
  <si>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</si>
  <si>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</si>
  <si>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</si>
  <si>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</si>
  <si>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</si>
  <si>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</si>
  <si>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</si>
  <si>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</si>
  <si>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</si>
  <si>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</si>
  <si>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</si>
  <si>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</si>
  <si>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</si>
  <si>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</si>
  <si>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</si>
  <si>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</si>
  <si>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</si>
  <si>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</si>
  <si>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</si>
  <si>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</si>
  <si>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</si>
  <si>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</si>
  <si>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</si>
  <si>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</si>
  <si>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</si>
  <si>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</si>
  <si>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</si>
  <si>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</si>
  <si>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</si>
  <si>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</si>
  <si>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</si>
  <si>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</si>
  <si>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</si>
  <si>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</si>
  <si>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</si>
  <si>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</si>
  <si>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</si>
  <si>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</si>
  <si>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</si>
  <si>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</si>
  <si>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</si>
  <si>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</si>
  <si>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</si>
  <si>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</si>
  <si>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</si>
  <si>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</si>
  <si>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</si>
  <si>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</si>
  <si>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</si>
  <si>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</si>
  <si>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</si>
  <si>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</si>
  <si>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</si>
  <si>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</si>
  <si>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</si>
  <si>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</si>
  <si>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</si>
  <si>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</si>
  <si>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</si>
  <si>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</si>
  <si>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</si>
  <si>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</si>
  <si>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</si>
  <si>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</si>
  <si>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</si>
  <si>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</si>
  <si>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</si>
  <si>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</si>
  <si>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</si>
  <si>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</si>
  <si>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</si>
  <si>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</si>
  <si>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</si>
  <si>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</si>
  <si>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</si>
  <si>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</si>
  <si>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</si>
  <si>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</si>
  <si>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</si>
  <si>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</si>
  <si>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</si>
  <si>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</si>
  <si>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</si>
  <si>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</si>
  <si>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</si>
  <si>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</si>
  <si>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</si>
  <si>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</si>
  <si>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</si>
  <si>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</si>
  <si>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</si>
  <si>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</si>
  <si>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</si>
  <si>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</si>
  <si>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</si>
  <si>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</si>
  <si>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</si>
  <si>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</si>
  <si>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</si>
  <si>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</si>
  <si>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</si>
  <si>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</si>
  <si>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</si>
  <si>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</si>
  <si>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</si>
  <si>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</si>
  <si>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</si>
  <si>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</si>
  <si>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</si>
  <si>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</si>
  <si>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</si>
  <si>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</si>
  <si>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</si>
  <si>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</si>
  <si>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</si>
  <si>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</si>
  <si>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</si>
  <si>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</si>
  <si>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</si>
  <si>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</si>
  <si>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</si>
  <si>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</si>
  <si>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</si>
  <si>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</si>
  <si>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</si>
  <si>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</si>
  <si>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</si>
  <si>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</si>
  <si>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</si>
  <si>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</si>
  <si>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</si>
  <si>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</si>
  <si>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</si>
  <si>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</si>
  <si>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</si>
  <si>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</si>
  <si>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</si>
  <si>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</si>
  <si>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</si>
  <si>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</si>
  <si>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</si>
  <si>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</si>
  <si>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</si>
  <si>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</si>
  <si>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</si>
  <si>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</si>
  <si>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</si>
  <si>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</si>
  <si>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</si>
  <si>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</si>
  <si>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</si>
  <si>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</si>
  <si>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</si>
  <si>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</si>
  <si>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</si>
  <si>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</si>
  <si>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</si>
  <si>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</si>
  <si>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</si>
  <si>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</si>
  <si>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</si>
  <si>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</si>
  <si>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</si>
  <si>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</si>
  <si>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</si>
  <si>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</si>
  <si>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</si>
  <si>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</si>
  <si>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</si>
  <si>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</si>
  <si>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</si>
  <si>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</si>
  <si>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</si>
  <si>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</si>
  <si>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</si>
  <si>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</si>
  <si>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</si>
  <si>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</si>
  <si>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</si>
  <si>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</si>
  <si>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</si>
  <si>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</si>
  <si>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</si>
  <si>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</si>
  <si>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</si>
  <si>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</si>
  <si>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</si>
  <si>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</si>
  <si>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</si>
  <si>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</si>
  <si>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</si>
  <si>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</si>
  <si>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</si>
  <si>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</si>
  <si>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</si>
  <si>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</si>
  <si>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</si>
  <si>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</si>
  <si>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</si>
  <si>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</si>
  <si>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</si>
  <si>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</si>
  <si>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</si>
  <si>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</si>
  <si>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</si>
  <si>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</si>
  <si>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</si>
  <si>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</si>
  <si>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</si>
  <si>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</si>
  <si>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</si>
  <si>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</si>
  <si>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</si>
  <si>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</si>
  <si>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</si>
  <si>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</si>
  <si>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</si>
  <si>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</si>
  <si>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</si>
  <si>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</si>
  <si>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</si>
  <si>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</si>
  <si>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</si>
  <si>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</si>
  <si>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</si>
  <si>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</si>
  <si>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</si>
  <si>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</si>
  <si>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</si>
  <si>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</si>
  <si>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</si>
  <si>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</si>
  <si>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</si>
  <si>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</si>
  <si>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</si>
  <si>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</si>
  <si>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</si>
  <si>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</si>
  <si>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</si>
  <si>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</si>
  <si>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</si>
  <si>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</si>
  <si>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</si>
  <si>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</si>
  <si>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</si>
  <si>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</si>
  <si>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</si>
  <si>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</si>
  <si>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</si>
  <si>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</si>
  <si>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</si>
  <si>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</si>
  <si>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</si>
  <si>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</si>
  <si>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</si>
  <si>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</si>
  <si>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</si>
  <si>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</si>
  <si>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</si>
  <si>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</si>
  <si>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</si>
  <si>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</si>
  <si>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</si>
  <si>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</si>
  <si>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</si>
  <si>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</si>
  <si>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</si>
  <si>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</si>
  <si>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</si>
  <si>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</si>
  <si>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</si>
  <si>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</si>
  <si>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</si>
  <si>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</si>
  <si>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</si>
  <si>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</si>
  <si>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</si>
  <si>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</si>
  <si>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</si>
  <si>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</si>
  <si>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</si>
  <si>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</si>
  <si>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</si>
  <si>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</si>
  <si>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</si>
  <si>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</si>
  <si>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</si>
  <si>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</si>
  <si>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</si>
  <si>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</si>
  <si>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</si>
  <si>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</si>
  <si>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</si>
  <si>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</si>
  <si>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</si>
  <si>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</si>
  <si>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</si>
  <si>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</si>
  <si>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</si>
  <si>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</si>
  <si>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</si>
  <si>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</si>
  <si>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</si>
  <si>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</si>
  <si>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</si>
  <si>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</si>
  <si>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</si>
  <si>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</si>
  <si>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</si>
  <si>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</si>
  <si>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</si>
  <si>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</si>
  <si>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</si>
  <si>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</si>
  <si>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</si>
  <si>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</si>
  <si>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</si>
  <si>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</si>
  <si>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</si>
  <si>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</si>
  <si>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</si>
  <si>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</si>
  <si>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</si>
  <si>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</si>
  <si>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</si>
  <si>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</si>
  <si>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</si>
  <si>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</si>
  <si>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</si>
  <si>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</si>
  <si>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</si>
  <si>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</si>
  <si>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</si>
  <si>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</si>
  <si>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</si>
  <si>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</si>
  <si>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</si>
  <si>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</si>
  <si>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</si>
  <si>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</si>
  <si>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</si>
  <si>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</si>
  <si>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</si>
  <si>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</si>
  <si>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</si>
  <si>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</si>
  <si>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</si>
  <si>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</si>
  <si>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</si>
  <si>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</si>
  <si>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</si>
  <si>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</si>
  <si>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</si>
  <si>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</si>
  <si>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</si>
  <si>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</si>
  <si>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</si>
  <si>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</si>
  <si>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</si>
  <si>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</si>
  <si>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</si>
  <si>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</si>
  <si>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</si>
  <si>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</si>
  <si>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</si>
  <si>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</si>
  <si>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</si>
  <si>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</si>
  <si>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</si>
  <si>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</si>
  <si>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</si>
  <si>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</si>
  <si>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</si>
  <si>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</si>
  <si>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</si>
  <si>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</si>
  <si>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</si>
  <si>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</si>
  <si>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</si>
  <si>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</si>
  <si>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</si>
  <si>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</si>
  <si>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</si>
  <si>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</si>
  <si>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</si>
  <si>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</si>
  <si>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</si>
  <si>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</si>
  <si>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</si>
  <si>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</si>
  <si>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</si>
  <si>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</si>
  <si>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</si>
  <si>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</si>
  <si>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</si>
  <si>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</si>
  <si>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</si>
  <si>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</si>
  <si>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</si>
  <si>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</si>
  <si>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</si>
  <si>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</si>
  <si>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</si>
  <si>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</si>
  <si>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</si>
  <si>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</si>
  <si>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</si>
  <si>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</si>
  <si>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</si>
  <si>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</si>
  <si>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</si>
  <si>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</si>
  <si>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</si>
  <si>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</si>
  <si>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</si>
  <si>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</si>
  <si>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</si>
  <si>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</si>
  <si>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</si>
  <si>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</si>
  <si>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</si>
  <si>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</si>
  <si>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</si>
  <si>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</si>
  <si>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</si>
  <si>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</si>
  <si>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</si>
  <si>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</si>
  <si>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</si>
  <si>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</si>
  <si>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</si>
  <si>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</si>
  <si>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</si>
  <si>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</si>
  <si>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</si>
  <si>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</si>
  <si>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</si>
  <si>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</si>
  <si>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</si>
  <si>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</si>
  <si>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</si>
  <si>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</si>
  <si>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</si>
  <si>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</si>
  <si>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</si>
  <si>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</si>
  <si>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</si>
  <si>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</si>
  <si>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</si>
  <si>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</si>
  <si>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</si>
  <si>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</si>
  <si>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</si>
  <si>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</si>
  <si>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</si>
  <si>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</si>
  <si>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</si>
  <si>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</si>
  <si>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</si>
  <si>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</si>
  <si>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</si>
  <si>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</si>
  <si>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</si>
  <si>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</si>
  <si>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</si>
  <si>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</si>
  <si>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</si>
  <si>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</si>
  <si>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</si>
  <si>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</si>
  <si>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</si>
  <si>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</si>
  <si>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</si>
  <si>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</si>
  <si>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</si>
  <si>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</si>
  <si>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</si>
  <si>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</si>
  <si>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</si>
  <si>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</si>
  <si>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</si>
  <si>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</si>
  <si>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</si>
  <si>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</si>
  <si>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</si>
  <si>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</si>
  <si>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</si>
  <si>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</si>
  <si>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</si>
  <si>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</si>
  <si>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</si>
  <si>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</si>
  <si>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</si>
  <si>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</si>
  <si>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</si>
  <si>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</si>
  <si>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</si>
  <si>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</si>
  <si>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</si>
  <si>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</si>
  <si>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</si>
  <si>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</si>
  <si>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</si>
  <si>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</si>
  <si>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</si>
  <si>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</si>
  <si>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</si>
  <si>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</si>
  <si>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</si>
  <si>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</si>
  <si>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</si>
  <si>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</si>
  <si>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</si>
  <si>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</si>
  <si>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</si>
  <si>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</si>
  <si>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</si>
  <si>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</si>
  <si>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</si>
  <si>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</si>
  <si>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</si>
  <si>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</si>
  <si>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</si>
  <si>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</si>
  <si>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</si>
  <si>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</si>
  <si>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</si>
  <si>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</si>
  <si>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</si>
  <si>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</si>
  <si>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</si>
  <si>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</si>
  <si>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</si>
  <si>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</si>
  <si>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</si>
  <si>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</si>
  <si>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</si>
  <si>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</si>
  <si>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</si>
  <si>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</si>
  <si>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</si>
  <si>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</si>
  <si>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</si>
  <si>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</si>
  <si>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</si>
  <si>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</si>
  <si>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</si>
  <si>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</si>
  <si>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</si>
  <si>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</si>
  <si>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</si>
  <si>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</si>
  <si>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</si>
  <si>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</si>
  <si>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</si>
  <si>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</si>
  <si>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</si>
  <si>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</si>
  <si>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</si>
  <si>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</si>
  <si>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</si>
  <si>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</si>
  <si>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</si>
  <si>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</si>
  <si>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</si>
  <si>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</si>
  <si>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</si>
  <si>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</si>
  <si>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</si>
  <si>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</si>
  <si>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</si>
  <si>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</si>
  <si>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</si>
  <si>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</si>
  <si>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</si>
  <si>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</si>
  <si>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</si>
  <si>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</si>
  <si>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</si>
  <si>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</si>
  <si>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</si>
  <si>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</si>
  <si>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</si>
  <si>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</si>
  <si>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</si>
  <si>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</si>
  <si>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</si>
  <si>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</si>
  <si>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</si>
  <si>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</si>
  <si>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</si>
  <si>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</si>
  <si>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</si>
  <si>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</si>
  <si>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</si>
  <si>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</si>
  <si>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</si>
  <si>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</si>
  <si>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</si>
  <si>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</si>
  <si>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</si>
  <si>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</si>
  <si>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</si>
  <si>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</si>
  <si>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</si>
  <si>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</si>
  <si>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</si>
  <si>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</si>
  <si>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</si>
  <si>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</si>
  <si>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</si>
  <si>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</si>
  <si>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</si>
  <si>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</si>
  <si>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</si>
  <si>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</si>
  <si>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</si>
  <si>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</si>
  <si>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</si>
  <si>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</si>
  <si>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</si>
  <si>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</si>
  <si>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</si>
  <si>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</si>
  <si>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</si>
  <si>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</si>
  <si>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</si>
  <si>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</si>
  <si>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</si>
  <si>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</si>
  <si>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</si>
  <si>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</si>
  <si>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</si>
  <si>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</si>
  <si>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</si>
  <si>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</si>
  <si>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</si>
  <si>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</si>
  <si>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</si>
  <si>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</si>
  <si>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</si>
  <si>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</si>
  <si>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</si>
  <si>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</si>
  <si>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</si>
  <si>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</si>
  <si>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</si>
  <si>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</si>
  <si>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</si>
  <si>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</si>
  <si>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</si>
  <si>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</si>
  <si>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</si>
  <si>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</si>
  <si>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</si>
  <si>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</si>
  <si>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</si>
  <si>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</si>
  <si>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</si>
  <si>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</si>
  <si>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</si>
  <si>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</si>
  <si>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</si>
  <si>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</si>
  <si>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</si>
  <si>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</si>
  <si>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</si>
  <si>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</si>
  <si>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</si>
  <si>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</si>
  <si>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</si>
  <si>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</si>
  <si>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</si>
  <si>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</si>
  <si>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</si>
  <si>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</si>
  <si>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</si>
  <si>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</si>
  <si>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</si>
  <si>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</si>
  <si>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</si>
  <si>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</si>
  <si>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</si>
  <si>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</si>
  <si>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</si>
  <si>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</si>
  <si>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</si>
  <si>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</si>
  <si>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</si>
  <si>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</si>
  <si>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</si>
  <si>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</si>
  <si>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</si>
  <si>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</si>
  <si>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</si>
  <si>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</si>
  <si>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</si>
  <si>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</si>
  <si>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</si>
  <si>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</si>
  <si>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</si>
  <si>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</si>
  <si>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</si>
  <si>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</si>
  <si>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</si>
  <si>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</si>
  <si>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</si>
  <si>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</si>
  <si>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</si>
  <si>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</si>
  <si>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</si>
  <si>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</si>
  <si>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</si>
  <si>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</si>
  <si>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</si>
  <si>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</si>
  <si>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</si>
  <si>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</si>
  <si>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</si>
  <si>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</si>
  <si>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</si>
  <si>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</si>
  <si>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</si>
  <si>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</si>
  <si>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</si>
  <si>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</si>
  <si>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</si>
  <si>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</si>
  <si>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</si>
  <si>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</si>
  <si>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</si>
  <si>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</si>
  <si>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</si>
  <si>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</si>
  <si>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</si>
  <si>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</si>
  <si>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</si>
  <si>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</si>
  <si>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</si>
  <si>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</si>
  <si>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</si>
  <si>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</si>
  <si>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</si>
  <si>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</si>
  <si>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</si>
  <si>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</si>
  <si>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</si>
  <si>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</si>
  <si>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</si>
  <si>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</si>
  <si>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</si>
  <si>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</si>
  <si>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</si>
  <si>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</si>
  <si>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</si>
  <si>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</si>
  <si>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</si>
  <si>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</si>
  <si>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</si>
  <si>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</si>
  <si>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</si>
  <si>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</si>
  <si>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</si>
  <si>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</si>
  <si>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</si>
  <si>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</si>
  <si>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</si>
  <si>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</si>
  <si>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</si>
  <si>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</si>
  <si>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</si>
  <si>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</si>
  <si>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</si>
  <si>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</si>
  <si>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</si>
  <si>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</si>
  <si>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</si>
  <si>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</si>
  <si>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</si>
  <si>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</si>
  <si>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</si>
  <si>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</si>
  <si>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</si>
  <si>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</si>
  <si>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</si>
  <si>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</si>
  <si>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</si>
  <si>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</si>
  <si>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</si>
  <si>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</si>
  <si>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</si>
  <si>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</si>
  <si>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</si>
  <si>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</si>
  <si>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</si>
  <si>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</si>
  <si>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</si>
  <si>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</si>
  <si>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</si>
  <si>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</si>
  <si>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</si>
  <si>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</si>
  <si>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</si>
  <si>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</si>
  <si>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</si>
  <si>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</si>
  <si>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</si>
  <si>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</si>
  <si>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</si>
  <si>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</si>
  <si>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</si>
  <si>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</si>
  <si>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</si>
  <si>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</si>
  <si>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</si>
  <si>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</si>
  <si>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</si>
  <si>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</si>
  <si>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</si>
  <si>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</si>
  <si>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</si>
  <si>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</si>
  <si>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</si>
  <si>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</si>
  <si>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</si>
  <si>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</si>
  <si>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</si>
  <si>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</si>
  <si>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</si>
  <si>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</si>
  <si>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</si>
  <si>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</si>
  <si>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</si>
  <si>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</si>
  <si>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</si>
  <si>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</si>
  <si>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</si>
  <si>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</si>
  <si>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</si>
  <si>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</si>
  <si>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</si>
  <si>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</si>
  <si>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</si>
  <si>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</si>
  <si>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</si>
  <si>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</si>
  <si>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</si>
  <si>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</si>
  <si>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</si>
  <si>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</si>
  <si>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</si>
  <si>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</si>
  <si>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</si>
  <si>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</si>
  <si>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</si>
  <si>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</si>
  <si>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</si>
  <si>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</si>
  <si>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</si>
  <si>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</si>
  <si>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</si>
  <si>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</si>
  <si>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</si>
  <si>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</si>
  <si>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</si>
  <si>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</si>
  <si>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</si>
  <si>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</si>
  <si>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</si>
  <si>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</si>
  <si>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</si>
  <si>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</si>
  <si>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</si>
  <si>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</si>
  <si>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</si>
  <si>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</si>
  <si>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</si>
  <si>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</si>
  <si>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</si>
  <si>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</si>
  <si>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</si>
  <si>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</si>
  <si>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</si>
  <si>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</si>
  <si>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</si>
  <si>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</si>
  <si>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</si>
  <si>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</si>
  <si>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</si>
  <si>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</si>
  <si>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</si>
  <si>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</si>
  <si>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</si>
  <si>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</si>
  <si>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</si>
  <si>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</si>
  <si>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</si>
  <si>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</si>
  <si>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</si>
  <si>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</si>
  <si>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</si>
  <si>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</si>
  <si>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</si>
  <si>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</si>
  <si>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</si>
  <si>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</si>
  <si>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</si>
  <si>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</si>
  <si>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</si>
  <si>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</si>
  <si>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</si>
  <si>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</si>
  <si>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</si>
  <si>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</si>
  <si>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</si>
  <si>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</si>
  <si>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</si>
  <si>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</si>
  <si>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</si>
  <si>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</si>
  <si>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</si>
  <si>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</si>
  <si>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</si>
  <si>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</si>
  <si>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</si>
  <si>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</si>
  <si>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</si>
  <si>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</si>
  <si>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</si>
  <si>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</si>
  <si>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</si>
  <si>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</si>
  <si>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</si>
  <si>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</si>
  <si>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</si>
  <si>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</si>
  <si>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</si>
  <si>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</si>
  <si>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</si>
  <si>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</si>
  <si>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</si>
  <si>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</si>
  <si>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</si>
  <si>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</si>
  <si>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</si>
  <si>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</si>
  <si>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</si>
  <si>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</si>
  <si>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</si>
  <si>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</si>
  <si>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</si>
  <si>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</si>
  <si>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</si>
  <si>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</si>
  <si>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</si>
  <si>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</si>
  <si>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</si>
  <si>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</si>
  <si>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</si>
  <si>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</si>
  <si>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</si>
  <si>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</si>
  <si>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</si>
  <si>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</si>
  <si>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</si>
  <si>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</si>
  <si>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</si>
  <si>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</si>
  <si>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</si>
  <si>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</si>
  <si>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</si>
  <si>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</si>
  <si>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</si>
  <si>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</si>
  <si>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</si>
  <si>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</si>
  <si>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</si>
  <si>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</si>
  <si>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</si>
  <si>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</si>
  <si>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</si>
  <si>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</si>
  <si>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</si>
  <si>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</si>
  <si>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</si>
  <si>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</si>
  <si>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</si>
  <si>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</si>
  <si>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</si>
  <si>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</si>
  <si>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</si>
  <si>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</si>
  <si>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</si>
  <si>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</si>
  <si>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</si>
  <si>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</si>
  <si>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</si>
  <si>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</si>
  <si>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</si>
  <si>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</si>
  <si>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</si>
  <si>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</si>
  <si>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</si>
  <si>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</si>
  <si>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</si>
  <si>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</si>
  <si>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</si>
  <si>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</si>
  <si>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</si>
  <si>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</si>
  <si>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</si>
  <si>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</si>
  <si>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</si>
  <si>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</si>
  <si>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</si>
  <si>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</si>
  <si>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</si>
  <si>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</si>
  <si>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</si>
  <si>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</si>
  <si>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</si>
  <si>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</si>
  <si>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</si>
  <si>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</si>
  <si>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</si>
  <si>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</si>
  <si>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</si>
  <si>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</si>
  <si>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</si>
  <si>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</si>
  <si>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</si>
  <si>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</si>
  <si>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</si>
  <si>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</si>
  <si>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</si>
  <si>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</si>
  <si>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</si>
  <si>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</si>
  <si>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</si>
  <si>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</si>
  <si>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</si>
  <si>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</si>
  <si>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</si>
  <si>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</si>
  <si>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</si>
  <si>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</si>
  <si>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</si>
  <si>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</si>
  <si>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</si>
  <si>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</si>
  <si>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</si>
  <si>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</si>
  <si>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</si>
  <si>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</si>
  <si>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</si>
  <si>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</si>
  <si>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</si>
  <si>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</si>
  <si>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</si>
  <si>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</si>
  <si>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</si>
  <si>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</si>
  <si>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</si>
  <si>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</si>
  <si>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</si>
  <si>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</si>
  <si>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</si>
  <si>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</si>
  <si>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</si>
  <si>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</si>
  <si>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</si>
  <si>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</si>
  <si>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</si>
  <si>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</si>
  <si>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</si>
  <si>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</si>
  <si>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</si>
  <si>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</si>
  <si>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</si>
  <si>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</si>
  <si>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</si>
  <si>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</si>
  <si>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</si>
  <si>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</si>
  <si>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</si>
  <si>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</si>
  <si>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</si>
  <si>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</si>
  <si>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</si>
  <si>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</si>
  <si>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</si>
  <si>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</si>
  <si>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</si>
  <si>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</si>
  <si>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</si>
  <si>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</si>
  <si>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</si>
  <si>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</si>
  <si>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</si>
  <si>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</si>
  <si>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</si>
  <si>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</si>
  <si>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</si>
  <si>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</si>
  <si>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</si>
  <si>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</si>
  <si>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</si>
  <si>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</si>
  <si>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</si>
  <si>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</si>
  <si>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</si>
  <si>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</si>
  <si>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</si>
  <si>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</si>
  <si>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</si>
  <si>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</si>
  <si>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</si>
  <si>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</si>
  <si>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</si>
  <si>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</si>
  <si>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</si>
  <si>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</si>
  <si>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</si>
  <si>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</si>
  <si>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</si>
  <si>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</si>
  <si>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</si>
  <si>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</si>
  <si>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</si>
  <si>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</si>
  <si>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</si>
  <si>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</si>
  <si>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</si>
  <si>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</si>
  <si>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</si>
  <si>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</si>
  <si>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</si>
  <si>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</si>
  <si>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</si>
  <si>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</si>
  <si>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</si>
  <si>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</si>
  <si>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</si>
  <si>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</si>
  <si>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</si>
  <si>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</si>
  <si>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</si>
  <si>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</si>
  <si>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</si>
  <si>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</si>
  <si>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</si>
  <si>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</si>
  <si>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</si>
  <si>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</si>
  <si>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</si>
  <si>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</si>
  <si>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</si>
  <si>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</si>
  <si>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</si>
  <si>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</si>
  <si>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</si>
  <si>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</si>
  <si>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</si>
  <si>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</si>
  <si>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</si>
  <si>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</si>
  <si>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</si>
  <si>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</si>
  <si>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</si>
  <si>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</si>
  <si>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</si>
  <si>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</si>
  <si>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</si>
  <si>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</si>
  <si>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</si>
  <si>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</si>
  <si>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</si>
  <si>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</si>
  <si>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</si>
  <si>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</si>
  <si>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</si>
  <si>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</si>
  <si>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</si>
  <si>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</si>
  <si>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</si>
  <si>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</si>
  <si>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</si>
  <si>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</si>
  <si>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</si>
  <si>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</si>
  <si>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</si>
  <si>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</si>
  <si>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</si>
  <si>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</si>
  <si>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</si>
  <si>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</si>
  <si>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</si>
  <si>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</si>
  <si>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</si>
  <si>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</si>
  <si>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</si>
  <si>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</si>
  <si>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</si>
  <si>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</si>
  <si>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</si>
  <si>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</si>
  <si>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</si>
  <si>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</si>
  <si>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</si>
  <si>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</si>
  <si>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</si>
  <si>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</si>
  <si>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</si>
  <si>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</si>
  <si>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</si>
  <si>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</si>
  <si>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</si>
  <si>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</si>
  <si>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</si>
  <si>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</si>
  <si>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</si>
  <si>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</si>
  <si>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</si>
  <si>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</si>
  <si>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</si>
  <si>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</si>
  <si>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</si>
  <si>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</si>
  <si>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</si>
  <si>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</si>
  <si>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</si>
  <si>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</si>
  <si>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</si>
  <si>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</si>
  <si>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</si>
  <si>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</si>
  <si>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</si>
  <si>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</si>
  <si>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</si>
  <si>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</si>
  <si>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</si>
  <si>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</si>
  <si>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</si>
  <si>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</si>
  <si>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</si>
  <si>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</si>
  <si>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</si>
  <si>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</si>
  <si>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</si>
  <si>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</si>
  <si>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</si>
  <si>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</si>
  <si>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</si>
  <si>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</si>
  <si>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</si>
  <si>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</si>
  <si>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</si>
  <si>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</si>
  <si>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</si>
  <si>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</si>
  <si>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</si>
  <si>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</si>
  <si>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</si>
  <si>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</si>
  <si>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</si>
  <si>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</si>
  <si>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</si>
  <si>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</si>
  <si>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</si>
  <si>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</si>
  <si>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</si>
  <si>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</si>
  <si>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</si>
  <si>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</si>
  <si>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</si>
  <si>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</si>
  <si>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</si>
  <si>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</si>
  <si>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</si>
  <si>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</si>
  <si>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</si>
  <si>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</si>
  <si>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</si>
  <si>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</si>
  <si>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</si>
  <si>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</si>
  <si>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</si>
  <si>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</si>
  <si>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</si>
  <si>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</si>
  <si>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</si>
  <si>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</si>
  <si>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</si>
  <si>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</si>
  <si>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</si>
  <si>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</si>
  <si>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</si>
  <si>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</si>
  <si>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</si>
  <si>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</si>
  <si>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</si>
  <si>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</si>
  <si>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</si>
  <si>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</si>
  <si>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</si>
  <si>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</si>
  <si>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</si>
  <si>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</si>
  <si>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</si>
  <si>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</si>
  <si>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</si>
  <si>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</si>
  <si>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</si>
  <si>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</si>
  <si>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</si>
  <si>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</si>
  <si>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</si>
  <si>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</si>
  <si>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</si>
  <si>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</si>
  <si>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</si>
  <si>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</si>
  <si>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</si>
  <si>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</si>
  <si>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</si>
  <si>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</si>
  <si>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</si>
  <si>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</si>
  <si>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</si>
  <si>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</si>
  <si>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</si>
  <si>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</si>
  <si>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</si>
  <si>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</si>
  <si>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</si>
  <si>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</si>
  <si>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</si>
  <si>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</si>
  <si>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</si>
  <si>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</si>
  <si>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</si>
  <si>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</si>
  <si>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</si>
  <si>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</si>
  <si>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</si>
  <si>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</si>
  <si>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</si>
  <si>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</si>
  <si>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</si>
  <si>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</si>
  <si>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</si>
  <si>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</si>
  <si>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</si>
  <si>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</si>
  <si>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</si>
  <si>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</si>
  <si>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</si>
  <si>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</si>
  <si>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</si>
  <si>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</si>
  <si>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</si>
  <si>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</si>
  <si>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</si>
  <si>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</si>
  <si>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</si>
  <si>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</si>
  <si>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</si>
  <si>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</si>
  <si>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</si>
  <si>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</si>
  <si>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</si>
  <si>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</si>
  <si>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</si>
  <si>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</si>
  <si>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</si>
  <si>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</si>
  <si>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</si>
  <si>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</si>
  <si>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</si>
  <si>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</si>
  <si>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</si>
  <si>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</si>
  <si>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</si>
  <si>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</si>
  <si>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</si>
  <si>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</si>
  <si>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</si>
  <si>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</si>
  <si>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</si>
  <si>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</si>
  <si>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</si>
  <si>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</si>
  <si>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</si>
  <si>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</si>
  <si>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</si>
  <si>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</si>
  <si>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</si>
  <si>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</si>
  <si>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</si>
  <si>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</si>
  <si>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</si>
  <si>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</si>
  <si>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</si>
  <si>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</si>
  <si>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</si>
  <si>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</si>
  <si>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</si>
  <si>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</si>
  <si>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</si>
  <si>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</si>
  <si>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</si>
  <si>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</si>
  <si>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</si>
  <si>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</si>
  <si>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</si>
  <si>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</si>
  <si>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</si>
  <si>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</si>
  <si>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</si>
  <si>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</si>
  <si>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</si>
  <si>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</si>
  <si>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</si>
  <si>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</si>
  <si>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</si>
  <si>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</si>
  <si>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</si>
  <si>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</si>
  <si>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</si>
  <si>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</si>
  <si>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</si>
  <si>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</si>
  <si>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</si>
  <si>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</si>
  <si>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</si>
  <si>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</si>
  <si>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</si>
  <si>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</si>
  <si>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</si>
  <si>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</si>
  <si>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</si>
  <si>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</si>
  <si>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</si>
  <si>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</si>
  <si>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</si>
  <si>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</si>
  <si>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</si>
  <si>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</si>
  <si>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</si>
  <si>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</si>
  <si>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</si>
  <si>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</si>
  <si>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</si>
  <si>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</si>
  <si>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</si>
  <si>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</si>
  <si>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</si>
  <si>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</si>
  <si>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</si>
  <si>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</si>
  <si>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</si>
  <si>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</si>
  <si>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</si>
  <si>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</si>
  <si>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</si>
  <si>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</si>
  <si>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</si>
  <si>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</si>
  <si>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</si>
  <si>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</si>
  <si>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</si>
  <si>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</si>
  <si>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</si>
  <si>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</si>
  <si>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</si>
  <si>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</si>
  <si>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</si>
  <si>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</si>
  <si>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</si>
  <si>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</si>
  <si>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</si>
  <si>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</si>
  <si>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</si>
  <si>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</si>
  <si>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</si>
  <si>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</si>
  <si>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</si>
  <si>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</si>
  <si>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</si>
  <si>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</si>
  <si>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</si>
  <si>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</si>
  <si>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</si>
  <si>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</si>
  <si>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</si>
  <si>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</si>
  <si>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</si>
  <si>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</si>
  <si>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</si>
  <si>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</si>
  <si>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</si>
  <si>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</si>
  <si>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</si>
  <si>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</si>
  <si>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</si>
  <si>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</si>
  <si>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</si>
  <si>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</si>
  <si>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</si>
  <si>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</si>
  <si>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</si>
  <si>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</si>
  <si>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</si>
  <si>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</si>
  <si>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</si>
  <si>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</si>
  <si>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</si>
  <si>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</si>
  <si>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</si>
  <si>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</si>
  <si>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</si>
  <si>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</si>
  <si>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</si>
  <si>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</si>
  <si>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</si>
  <si>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</si>
  <si>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</si>
  <si>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</si>
  <si>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</si>
  <si>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</si>
  <si>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</si>
  <si>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</si>
  <si>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</si>
  <si>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</si>
  <si>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</si>
  <si>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</si>
  <si>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</si>
  <si>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</si>
  <si>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</si>
  <si>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</si>
  <si>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</si>
  <si>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</si>
  <si>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</si>
  <si>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</si>
  <si>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</si>
  <si>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</si>
  <si>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</si>
  <si>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</si>
  <si>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</si>
  <si>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</si>
  <si>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</si>
  <si>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</si>
  <si>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</si>
  <si>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</si>
  <si>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</si>
  <si>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</si>
  <si>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</si>
  <si>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</si>
  <si>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</si>
  <si>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</si>
  <si>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</si>
  <si>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</si>
  <si>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</si>
  <si>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</si>
  <si>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</si>
  <si>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</si>
  <si>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</si>
  <si>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</si>
  <si>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</si>
  <si>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</si>
  <si>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</si>
  <si>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</si>
  <si>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</si>
  <si>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</si>
  <si>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</si>
  <si>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</si>
  <si>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</si>
  <si>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</si>
  <si>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</si>
  <si>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</si>
  <si>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</si>
  <si>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</si>
  <si>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</si>
  <si>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</si>
  <si>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</si>
  <si>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</si>
  <si>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</si>
  <si>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</si>
  <si>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</si>
  <si>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</si>
  <si>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</si>
  <si>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</si>
  <si>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</si>
  <si>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</si>
  <si>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</si>
  <si>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</si>
  <si>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</si>
  <si>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</si>
  <si>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</si>
  <si>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</si>
  <si>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</si>
  <si>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</si>
  <si>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</si>
  <si>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</si>
  <si>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</si>
  <si>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</si>
  <si>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</si>
  <si>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</si>
  <si>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</si>
  <si>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</si>
  <si>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</si>
  <si>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</si>
  <si>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</si>
  <si>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</si>
  <si>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</si>
  <si>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</si>
  <si>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</si>
  <si>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</si>
  <si>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</si>
  <si>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</si>
  <si>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</si>
  <si>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</si>
  <si>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</si>
  <si>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</si>
  <si>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</si>
  <si>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</si>
  <si>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</si>
  <si>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</si>
  <si>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</si>
  <si>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</si>
  <si>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</si>
  <si>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</si>
  <si>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</si>
  <si>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</si>
  <si>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</si>
  <si>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</si>
  <si>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</si>
  <si>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</si>
  <si>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</si>
  <si>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</si>
  <si>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</si>
  <si>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</si>
  <si>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</si>
  <si>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</si>
  <si>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</si>
  <si>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</si>
  <si>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</si>
  <si>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</si>
  <si>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</si>
  <si>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</si>
  <si>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</si>
  <si>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</si>
  <si>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</si>
  <si>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</si>
  <si>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</si>
  <si>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</si>
  <si>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</si>
  <si>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</si>
  <si>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</si>
  <si>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</si>
  <si>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</si>
  <si>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</si>
  <si>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</si>
  <si>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</si>
  <si>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</si>
  <si>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</si>
  <si>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</si>
  <si>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</si>
  <si>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</si>
  <si>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</si>
  <si>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</si>
  <si>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</si>
  <si>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</si>
  <si>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</si>
  <si>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</si>
  <si>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</si>
  <si>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</si>
  <si>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</si>
  <si>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</si>
  <si>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</si>
  <si>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</si>
  <si>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</si>
  <si>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</si>
  <si>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</si>
  <si>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</si>
  <si>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</si>
  <si>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</si>
  <si>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</si>
  <si>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</si>
  <si>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</si>
  <si>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</si>
  <si>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</si>
  <si>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</si>
  <si>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</si>
  <si>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</si>
  <si>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</si>
  <si>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</si>
  <si>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</si>
  <si>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</si>
  <si>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</si>
  <si>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</si>
  <si>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</si>
  <si>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</si>
  <si>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</si>
  <si>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</si>
  <si>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</si>
  <si>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</si>
  <si>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</si>
  <si>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</si>
  <si>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</si>
  <si>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</si>
  <si>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</si>
  <si>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</si>
  <si>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</si>
  <si>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</si>
  <si>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</si>
  <si>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</si>
  <si>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</si>
  <si>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</si>
  <si>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</si>
  <si>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</si>
  <si>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</si>
  <si>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</si>
  <si>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</si>
  <si>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</si>
  <si>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</si>
  <si>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</si>
  <si>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</si>
  <si>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</si>
  <si>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</si>
  <si>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</si>
  <si>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</si>
  <si>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</si>
  <si>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</si>
  <si>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</si>
  <si>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</si>
  <si>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</si>
  <si>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</si>
  <si>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</si>
  <si>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</si>
  <si>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</si>
  <si>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</si>
  <si>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</si>
  <si>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</si>
  <si>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</si>
  <si>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</si>
  <si>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</si>
  <si>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</si>
  <si>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</si>
  <si>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</si>
  <si>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</si>
  <si>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</si>
  <si>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</si>
  <si>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</si>
  <si>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</si>
  <si>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</si>
  <si>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</si>
  <si>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</si>
  <si>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</si>
  <si>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</si>
  <si>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</si>
  <si>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</si>
  <si>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</si>
  <si>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</si>
  <si>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</si>
  <si>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</si>
  <si>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</si>
  <si>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</si>
  <si>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</si>
  <si>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</si>
  <si>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</si>
  <si>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</si>
  <si>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</si>
  <si>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</si>
  <si>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</si>
  <si>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</si>
  <si>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</si>
  <si>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</si>
  <si>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</si>
  <si>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</si>
  <si>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</si>
  <si>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</si>
  <si>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</si>
  <si>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</si>
  <si>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</si>
  <si>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</si>
  <si>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</si>
  <si>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</si>
  <si>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</si>
  <si>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</si>
  <si>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</si>
  <si>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</si>
  <si>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</si>
  <si>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</si>
  <si>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</si>
  <si>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</si>
  <si>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</si>
  <si>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</si>
  <si>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</si>
  <si>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</si>
  <si>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</si>
  <si>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</si>
  <si>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</si>
  <si>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</si>
  <si>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</si>
  <si>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</si>
  <si>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</si>
  <si>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</si>
  <si>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</si>
  <si>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</si>
  <si>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</si>
  <si>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</si>
  <si>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</si>
  <si>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</si>
  <si>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</si>
  <si>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</si>
  <si>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</si>
  <si>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</si>
  <si>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</si>
  <si>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</si>
  <si>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</si>
  <si>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</si>
  <si>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</si>
  <si>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</si>
  <si>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</si>
  <si>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</si>
  <si>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</si>
  <si>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</si>
  <si>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</si>
  <si>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</si>
  <si>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</si>
  <si>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</si>
  <si>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</si>
  <si>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</si>
  <si>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</si>
  <si>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</si>
  <si>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</si>
  <si>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</si>
  <si>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</si>
  <si>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</si>
  <si>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</si>
  <si>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</si>
  <si>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</si>
  <si>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</si>
  <si>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</si>
  <si>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</si>
  <si>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</si>
  <si>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</si>
  <si>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</si>
  <si>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</si>
  <si>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</si>
  <si>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</si>
  <si>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</si>
  <si>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</si>
  <si>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</si>
  <si>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</si>
  <si>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</si>
  <si>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</si>
  <si>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</si>
  <si>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</si>
  <si>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</si>
  <si>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</si>
  <si>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</si>
  <si>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</si>
  <si>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</si>
  <si>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</si>
  <si>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</si>
  <si>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</si>
  <si>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</si>
  <si>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</si>
  <si>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</si>
  <si>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</si>
  <si>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</si>
  <si>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</si>
  <si>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</si>
  <si>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</si>
  <si>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</si>
  <si>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</si>
  <si>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</si>
  <si>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</si>
  <si>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</si>
  <si>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</si>
  <si>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</si>
  <si>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</si>
  <si>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</si>
  <si>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</si>
  <si>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</si>
  <si>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</si>
  <si>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</si>
  <si>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</si>
  <si>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</si>
  <si>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</si>
  <si>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</si>
  <si>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</si>
  <si>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</si>
  <si>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</si>
  <si>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</si>
  <si>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</si>
  <si>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</si>
  <si>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</si>
  <si>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</si>
  <si>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</si>
  <si>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</si>
  <si>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</si>
  <si>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</si>
  <si>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</si>
  <si>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</si>
  <si>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</si>
  <si>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</si>
  <si>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</si>
  <si>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</si>
  <si>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</si>
  <si>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</si>
  <si>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</si>
  <si>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</si>
  <si>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</si>
  <si>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</si>
  <si>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</si>
  <si>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</si>
  <si>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</si>
  <si>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</si>
  <si>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</si>
  <si>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</si>
  <si>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</si>
  <si>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</si>
  <si>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</si>
  <si>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</si>
  <si>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</si>
  <si>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</si>
  <si>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</si>
  <si>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</si>
  <si>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</si>
  <si>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</si>
  <si>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</si>
  <si>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</si>
  <si>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</si>
  <si>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</si>
  <si>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</si>
  <si>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</si>
  <si>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</si>
  <si>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</si>
  <si>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</si>
  <si>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</si>
  <si>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</si>
  <si>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</si>
  <si>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</si>
  <si>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</si>
  <si>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</si>
  <si>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</si>
  <si>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</si>
  <si>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</si>
  <si>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</si>
  <si>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</si>
  <si>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</si>
  <si>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</si>
  <si>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</si>
  <si>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</si>
  <si>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</si>
  <si>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</si>
  <si>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</si>
  <si>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</si>
  <si>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</si>
  <si>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</si>
  <si>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</si>
  <si>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</si>
  <si>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</si>
  <si>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</si>
  <si>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</si>
  <si>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</si>
  <si>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</si>
  <si>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</si>
  <si>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</si>
  <si>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</si>
  <si>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</si>
  <si>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</si>
  <si>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</si>
  <si>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</si>
  <si>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</si>
  <si>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</si>
  <si>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</si>
  <si>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</si>
  <si>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</si>
  <si>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</si>
  <si>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</si>
  <si>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</si>
  <si>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</si>
  <si>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</si>
  <si>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</si>
  <si>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</si>
  <si>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</si>
  <si>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</si>
  <si>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</si>
  <si>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</si>
  <si>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</si>
  <si>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</si>
  <si>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</si>
  <si>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</si>
  <si>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</si>
  <si>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</si>
  <si>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</si>
  <si>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</si>
  <si>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</si>
  <si>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</si>
  <si>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</si>
  <si>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</si>
  <si>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</si>
  <si>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</si>
  <si>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</si>
  <si>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</si>
  <si>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</si>
  <si>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</si>
  <si>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</si>
  <si>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</si>
  <si>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</si>
  <si>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</si>
  <si>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</si>
  <si>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</si>
  <si>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</si>
  <si>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</si>
  <si>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</si>
  <si>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</si>
  <si>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</si>
  <si>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</si>
  <si>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</si>
  <si>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</si>
  <si>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</si>
  <si>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</si>
  <si>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</si>
  <si>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</si>
  <si>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</si>
  <si>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</si>
  <si>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</si>
  <si>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</si>
  <si>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</si>
  <si>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</si>
  <si>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</si>
  <si>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</si>
  <si>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</si>
  <si>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</si>
  <si>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</si>
  <si>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</si>
  <si>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</si>
  <si>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</si>
  <si>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</si>
  <si>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</si>
  <si>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</si>
  <si>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</si>
  <si>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</si>
  <si>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</si>
  <si>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</si>
  <si>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</si>
  <si>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</si>
  <si>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</si>
  <si>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</si>
  <si>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</si>
  <si>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</si>
  <si>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</si>
  <si>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</si>
  <si>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</si>
  <si>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</si>
  <si>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</si>
  <si>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</si>
  <si>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</si>
  <si>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</si>
  <si>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</si>
  <si>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</si>
  <si>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</si>
  <si>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</si>
  <si>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</si>
  <si>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</si>
  <si>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</si>
  <si>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</si>
  <si>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</si>
  <si>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</si>
  <si>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</si>
  <si>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</si>
  <si>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</si>
  <si>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</si>
  <si>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</si>
  <si>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</si>
  <si>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</si>
  <si>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</si>
  <si>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</si>
  <si>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</si>
  <si>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</si>
  <si>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</si>
  <si>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</si>
  <si>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</si>
  <si>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</si>
  <si>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</si>
  <si>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</si>
  <si>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</si>
  <si>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</si>
  <si>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</si>
  <si>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</si>
  <si>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</si>
  <si>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</si>
  <si>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</si>
  <si>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</si>
  <si>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</si>
  <si>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</si>
  <si>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</si>
  <si>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</si>
  <si>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</si>
  <si>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</si>
  <si>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</si>
  <si>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</si>
  <si>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</si>
  <si>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</si>
  <si>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</si>
  <si>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</si>
  <si>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</si>
  <si>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</si>
  <si>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</si>
  <si>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</si>
  <si>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</si>
  <si>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</si>
  <si>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</si>
  <si>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</si>
  <si>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</si>
  <si>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</si>
  <si>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</si>
  <si>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</si>
  <si>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</si>
  <si>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</si>
  <si>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</si>
  <si>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</si>
  <si>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</si>
  <si>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</si>
  <si>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</si>
  <si>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</si>
  <si>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</si>
  <si>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</si>
  <si>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</si>
  <si>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</si>
  <si>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</si>
  <si>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</si>
  <si>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</si>
  <si>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</si>
  <si>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</si>
  <si>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</si>
  <si>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</si>
  <si>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</si>
  <si>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</si>
  <si>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</si>
  <si>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</si>
  <si>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</si>
  <si>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</si>
  <si>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</si>
  <si>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</si>
  <si>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</si>
  <si>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</si>
  <si>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</si>
  <si>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</si>
  <si>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</si>
  <si>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</si>
  <si>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</si>
  <si>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</si>
  <si>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</si>
  <si>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</si>
  <si>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</si>
  <si>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</si>
  <si>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</si>
  <si>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</si>
  <si>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</si>
  <si>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</si>
  <si>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</si>
  <si>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</si>
  <si>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</si>
  <si>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</si>
  <si>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</si>
  <si>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</si>
  <si>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</si>
  <si>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</si>
  <si>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</si>
  <si>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</si>
  <si>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</si>
  <si>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</si>
  <si>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</si>
  <si>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</si>
  <si>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</si>
  <si>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</si>
  <si>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</si>
  <si>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</si>
  <si>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</si>
  <si>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</si>
  <si>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</si>
  <si>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</si>
  <si>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</si>
  <si>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</si>
  <si>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</si>
  <si>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</si>
  <si>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</si>
  <si>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</si>
  <si>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</si>
  <si>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</si>
  <si>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</si>
  <si>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</si>
  <si>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</si>
  <si>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</si>
  <si>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</si>
  <si>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</si>
  <si>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</si>
  <si>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</si>
  <si>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</si>
  <si>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</si>
  <si>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</si>
  <si>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</si>
  <si>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</si>
  <si>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</si>
  <si>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</si>
  <si>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</si>
  <si>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</si>
  <si>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</si>
  <si>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</si>
  <si>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</si>
  <si>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</si>
  <si>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</si>
  <si>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</si>
  <si>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</si>
  <si>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</si>
  <si>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</si>
  <si>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</si>
  <si>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</si>
  <si>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</si>
  <si>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</si>
  <si>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</si>
  <si>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</si>
  <si>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</si>
  <si>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</si>
  <si>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</si>
  <si>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</si>
  <si>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</si>
  <si>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</si>
  <si>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</si>
  <si>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</si>
  <si>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</si>
  <si>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</si>
  <si>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</si>
  <si>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</si>
  <si>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</si>
  <si>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</si>
  <si>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</si>
  <si>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</si>
  <si>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</si>
  <si>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</si>
  <si>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</si>
  <si>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</si>
  <si>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</si>
  <si>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</si>
  <si>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</si>
  <si>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</si>
  <si>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</si>
  <si>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</si>
  <si>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</si>
  <si>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</si>
  <si>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</si>
  <si>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</si>
  <si>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</si>
  <si>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</si>
  <si>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</si>
  <si>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</si>
  <si>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</si>
  <si>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</si>
  <si>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</si>
  <si>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</si>
  <si>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</si>
  <si>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</si>
  <si>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</si>
  <si>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</si>
  <si>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</si>
  <si>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</si>
  <si>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</si>
  <si>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</si>
  <si>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</si>
  <si>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</si>
  <si>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</si>
  <si>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</si>
  <si>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</si>
  <si>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</si>
  <si>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</si>
  <si>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</si>
  <si>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</si>
  <si>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</si>
  <si>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</si>
  <si>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</si>
  <si>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</si>
  <si>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</si>
  <si>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</si>
  <si>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</si>
  <si>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</si>
  <si>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</si>
  <si>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</si>
  <si>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</si>
  <si>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</si>
  <si>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</si>
  <si>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</si>
  <si>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</si>
  <si>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</si>
  <si>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</si>
  <si>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</si>
  <si>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</si>
  <si>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</si>
  <si>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</si>
  <si>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</si>
  <si>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</si>
  <si>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</si>
  <si>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</si>
  <si>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</si>
  <si>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</si>
  <si>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</si>
  <si>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</si>
  <si>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</si>
  <si>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</si>
  <si>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</si>
  <si>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</si>
  <si>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</si>
  <si>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</si>
  <si>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</si>
  <si>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</si>
  <si>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</si>
  <si>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</si>
  <si>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</si>
  <si>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</si>
  <si>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</si>
  <si>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</si>
  <si>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</si>
  <si>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</si>
  <si>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</si>
  <si>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</si>
  <si>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</si>
  <si>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</si>
  <si>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</si>
  <si>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</si>
  <si>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</si>
  <si>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</si>
  <si>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</si>
  <si>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</si>
  <si>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</si>
  <si>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</si>
  <si>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</si>
  <si>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</si>
  <si>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</si>
  <si>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</si>
  <si>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</si>
  <si>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</si>
  <si>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</si>
  <si>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</si>
  <si>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</si>
  <si>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</si>
  <si>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</si>
  <si>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</si>
  <si>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</si>
  <si>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</si>
  <si>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</si>
  <si>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</si>
  <si>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</si>
  <si>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</si>
  <si>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</si>
  <si>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</si>
  <si>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</si>
  <si>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</si>
  <si>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</si>
  <si>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</si>
  <si>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</si>
  <si>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</si>
  <si>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</si>
  <si>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</si>
  <si>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</si>
  <si>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</si>
  <si>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</si>
  <si>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</si>
  <si>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</si>
  <si>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</si>
  <si>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</si>
  <si>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</si>
  <si>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</si>
  <si>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</si>
  <si>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</si>
  <si>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</si>
  <si>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</si>
  <si>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</si>
  <si>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</si>
  <si>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</si>
  <si>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</si>
  <si>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</si>
  <si>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</si>
  <si>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</si>
  <si>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</si>
  <si>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</si>
  <si>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</si>
  <si>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</si>
  <si>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</si>
  <si>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</si>
  <si>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</si>
  <si>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</si>
  <si>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</si>
  <si>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</si>
  <si>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</si>
  <si>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</si>
  <si>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</si>
  <si>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</si>
  <si>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</si>
  <si>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</si>
  <si>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</si>
  <si>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</si>
  <si>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</si>
  <si>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</si>
  <si>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</si>
  <si>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</si>
  <si>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</si>
  <si>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</si>
  <si>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</si>
  <si>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</si>
  <si>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</si>
  <si>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</si>
  <si>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</si>
  <si>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</si>
  <si>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</si>
  <si>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</si>
  <si>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</si>
  <si>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</si>
  <si>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</si>
  <si>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</si>
  <si>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</si>
  <si>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</si>
  <si>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</si>
  <si>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</si>
  <si>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</si>
  <si>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</si>
  <si>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</si>
  <si>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</si>
  <si>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</si>
  <si>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</si>
  <si>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</si>
  <si>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</si>
  <si>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</si>
  <si>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</si>
  <si>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</si>
  <si>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</si>
  <si>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</si>
  <si>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</si>
  <si>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</si>
  <si>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</si>
  <si>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</si>
  <si>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</si>
  <si>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</si>
  <si>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</si>
  <si>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</si>
  <si>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</si>
  <si>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</si>
  <si>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</si>
  <si>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</si>
  <si>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</si>
  <si>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</si>
  <si>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</si>
  <si>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</si>
  <si>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</si>
  <si>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</si>
  <si>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</si>
  <si>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</si>
  <si>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</si>
  <si>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</si>
  <si>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</si>
  <si>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</si>
  <si>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</si>
  <si>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</si>
  <si>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</si>
  <si>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</si>
  <si>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</si>
  <si>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</si>
  <si>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</si>
  <si>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</si>
  <si>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</si>
  <si>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</si>
  <si>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</si>
  <si>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</si>
  <si>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</si>
  <si>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</si>
  <si>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</si>
  <si>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</si>
  <si>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</si>
  <si>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</si>
  <si>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</si>
  <si>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</si>
  <si>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</si>
  <si>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</si>
  <si>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</si>
  <si>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</si>
  <si>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</si>
  <si>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</si>
  <si>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</si>
  <si>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</si>
  <si>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</si>
  <si>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</si>
  <si>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</si>
  <si>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</si>
  <si>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</si>
  <si>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</si>
  <si>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</si>
  <si>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</si>
  <si>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</si>
  <si>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</si>
  <si>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</si>
  <si>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</si>
  <si>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</si>
  <si>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</si>
  <si>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</si>
  <si>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</si>
  <si>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</si>
  <si>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</si>
  <si>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</si>
  <si>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</si>
  <si>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</si>
  <si>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</si>
  <si>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</si>
  <si>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</si>
  <si>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</si>
  <si>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</si>
  <si>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</si>
  <si>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</si>
  <si>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</si>
  <si>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</si>
  <si>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</si>
  <si>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</si>
  <si>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</si>
  <si>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</si>
  <si>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</si>
  <si>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</si>
  <si>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</si>
  <si>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</si>
  <si>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</si>
  <si>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</si>
  <si>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</si>
  <si>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</si>
  <si>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</si>
  <si>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</si>
  <si>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</si>
  <si>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</si>
  <si>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</si>
  <si>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</si>
  <si>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</si>
  <si>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</si>
  <si>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</si>
  <si>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</si>
  <si>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</si>
  <si>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</si>
  <si>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</si>
  <si>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</si>
  <si>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</si>
  <si>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</si>
  <si>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</si>
  <si>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</si>
  <si>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</si>
  <si>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</si>
  <si>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</si>
  <si>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</si>
  <si>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</si>
  <si>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</si>
  <si>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</si>
  <si>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</si>
  <si>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</si>
  <si>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</si>
  <si>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</si>
  <si>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</si>
  <si>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</si>
  <si>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</si>
  <si>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</si>
  <si>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</si>
  <si>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</si>
  <si>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</si>
  <si>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</si>
  <si>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</si>
  <si>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</si>
  <si>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</si>
  <si>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</si>
  <si>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</si>
  <si>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</si>
  <si>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</si>
  <si>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</si>
  <si>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</si>
  <si>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</si>
  <si>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</si>
  <si>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</si>
  <si>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</si>
  <si>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</si>
  <si>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</si>
  <si>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</si>
  <si>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</si>
  <si>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</si>
  <si>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</si>
  <si>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</si>
  <si>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</si>
  <si>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</si>
  <si>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</si>
  <si>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</si>
  <si>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</si>
  <si>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</si>
  <si>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</si>
  <si>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</si>
  <si>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</si>
  <si>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</si>
  <si>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</si>
  <si>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</si>
  <si>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</si>
  <si>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</si>
  <si>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</si>
  <si>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</si>
  <si>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</si>
  <si>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</si>
  <si>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</si>
  <si>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</si>
  <si>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</si>
  <si>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</si>
  <si>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</si>
  <si>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</si>
  <si>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</si>
  <si>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</si>
  <si>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</si>
  <si>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</si>
  <si>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</si>
  <si>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</si>
  <si>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</si>
  <si>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</si>
  <si>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</si>
  <si>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</si>
  <si>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</si>
  <si>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</si>
  <si>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</si>
  <si>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</si>
  <si>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</si>
  <si>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</si>
  <si>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</si>
  <si>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</si>
  <si>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</si>
  <si>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</si>
  <si>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</si>
  <si>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</si>
  <si>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</si>
  <si>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</si>
  <si>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</si>
  <si>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</si>
  <si>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</si>
  <si>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</si>
  <si>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</si>
  <si>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</si>
  <si>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</si>
  <si>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</si>
  <si>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</si>
  <si>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</si>
  <si>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</si>
  <si>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</si>
  <si>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</si>
  <si>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</si>
  <si>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</si>
  <si>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</si>
  <si>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</si>
  <si>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</si>
  <si>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</si>
  <si>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</si>
  <si>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</si>
  <si>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</si>
  <si>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</si>
  <si>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</si>
  <si>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</si>
  <si>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</si>
  <si>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</si>
  <si>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</si>
  <si>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</si>
  <si>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</si>
  <si>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</si>
  <si>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</si>
  <si>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</si>
  <si>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</si>
  <si>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</si>
  <si>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</si>
  <si>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</si>
  <si>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</si>
  <si>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</si>
  <si>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</si>
  <si>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</si>
  <si>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</si>
  <si>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</si>
  <si>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</si>
  <si>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</si>
  <si>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</si>
  <si>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</si>
  <si>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</si>
  <si>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</si>
  <si>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</si>
  <si>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</si>
  <si>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</si>
  <si>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</si>
  <si>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</si>
  <si>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</si>
  <si>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</si>
  <si>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</si>
  <si>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</si>
  <si>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</si>
  <si>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</si>
  <si>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</si>
  <si>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</si>
  <si>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</si>
  <si>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</si>
  <si>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</si>
  <si>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</si>
  <si>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</si>
  <si>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</si>
  <si>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</si>
  <si>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</si>
  <si>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</si>
  <si>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</si>
  <si>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</si>
  <si>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</si>
  <si>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</si>
  <si>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</si>
  <si>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</si>
  <si>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</si>
  <si>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</si>
  <si>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</si>
  <si>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</si>
  <si>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</si>
  <si>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</si>
  <si>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</si>
  <si>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</si>
  <si>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</si>
  <si>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</si>
  <si>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</si>
  <si>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</si>
  <si>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</si>
  <si>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</si>
  <si>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</si>
  <si>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</si>
  <si>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</si>
  <si>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</si>
  <si>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</si>
  <si>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</si>
  <si>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</si>
  <si>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</si>
  <si>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</si>
  <si>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</si>
  <si>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</si>
  <si>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</si>
  <si>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</si>
  <si>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</si>
  <si>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</si>
  <si>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</si>
  <si>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</si>
  <si>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</si>
  <si>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</si>
  <si>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</si>
  <si>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</si>
  <si>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</si>
  <si>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</si>
  <si>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</si>
  <si>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</si>
  <si>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</si>
  <si>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</si>
  <si>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</si>
  <si>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</si>
  <si>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</si>
  <si>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</si>
  <si>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</si>
  <si>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</si>
  <si>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</si>
  <si>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</si>
  <si>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</si>
  <si>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</si>
  <si>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</si>
  <si>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</si>
  <si>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</si>
  <si>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</si>
  <si>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</si>
  <si>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</si>
  <si>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</si>
  <si>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</si>
  <si>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</si>
  <si>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</si>
  <si>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</si>
  <si>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</si>
  <si>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</si>
  <si>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</si>
  <si>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</si>
  <si>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</si>
  <si>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</si>
  <si>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</si>
  <si>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</si>
  <si>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</si>
  <si>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</si>
  <si>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</si>
  <si>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</si>
  <si>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</si>
  <si>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</si>
  <si>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</si>
  <si>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</si>
  <si>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</si>
  <si>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</si>
  <si>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</si>
  <si>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</si>
  <si>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</si>
  <si>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</si>
  <si>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</si>
  <si>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</si>
  <si>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</si>
  <si>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</si>
  <si>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</si>
  <si>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</si>
  <si>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</si>
  <si>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</si>
  <si>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</si>
  <si>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</si>
  <si>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</si>
  <si>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</si>
  <si>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</si>
  <si>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</si>
  <si>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</si>
  <si>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</si>
  <si>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</si>
  <si>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</si>
  <si>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</si>
  <si>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</si>
  <si>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</si>
  <si>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</si>
  <si>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</si>
  <si>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</si>
  <si>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</si>
  <si>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</si>
  <si>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</si>
  <si>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</si>
  <si>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</si>
  <si>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</si>
  <si>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</si>
  <si>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</si>
  <si>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</si>
  <si>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</si>
  <si>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</si>
  <si>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</si>
  <si>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</si>
  <si>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</si>
  <si>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</si>
  <si>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</si>
  <si>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</si>
  <si>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</si>
  <si>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</si>
  <si>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</si>
  <si>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</si>
  <si>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</si>
  <si>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</si>
  <si>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</si>
  <si>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</si>
  <si>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</si>
  <si>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</si>
  <si>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</si>
  <si>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</si>
  <si>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</si>
  <si>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</si>
  <si>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</si>
  <si>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</si>
  <si>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</si>
  <si>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</si>
  <si>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</si>
  <si>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</si>
  <si>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</si>
  <si>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</si>
  <si>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</si>
  <si>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</si>
  <si>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</si>
  <si>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</si>
  <si>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</si>
  <si>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</si>
  <si>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</si>
  <si>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</si>
  <si>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</si>
  <si>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</si>
  <si>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</si>
  <si>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</si>
  <si>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</si>
  <si>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</si>
  <si>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</si>
  <si>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</si>
  <si>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</si>
  <si>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</si>
  <si>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</si>
  <si>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</si>
  <si>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</si>
  <si>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</si>
  <si>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</si>
  <si>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</si>
  <si>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</si>
  <si>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</si>
  <si>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</si>
  <si>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</si>
  <si>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</si>
  <si>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</si>
  <si>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</si>
  <si>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</si>
  <si>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</si>
  <si>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</si>
  <si>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</si>
  <si>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</si>
  <si>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</si>
  <si>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</si>
  <si>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</si>
  <si>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</si>
  <si>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</si>
  <si>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</si>
  <si>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</si>
  <si>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</si>
  <si>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</si>
  <si>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</si>
  <si>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</si>
  <si>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</si>
  <si>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</si>
  <si>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</si>
  <si>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</si>
  <si>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</si>
  <si>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</si>
  <si>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</si>
  <si>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</si>
  <si>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</si>
  <si>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</si>
  <si>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</si>
  <si>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</si>
  <si>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</si>
  <si>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</si>
  <si>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</si>
  <si>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</si>
  <si>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</si>
  <si>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</si>
  <si>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</si>
  <si>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</si>
  <si>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</si>
  <si>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</si>
  <si>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</si>
  <si>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</si>
  <si>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</si>
  <si>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</si>
  <si>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</si>
  <si>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</si>
  <si>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</si>
  <si>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</si>
  <si>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</si>
  <si>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</si>
  <si>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</si>
  <si>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</si>
  <si>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</si>
  <si>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</si>
  <si>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</si>
  <si>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</si>
  <si>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</si>
  <si>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</si>
  <si>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</si>
  <si>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</si>
  <si>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</si>
  <si>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</si>
  <si>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</si>
  <si>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</si>
  <si>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</si>
  <si>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</si>
  <si>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</si>
  <si>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</si>
  <si>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</si>
  <si>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</si>
  <si>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</si>
  <si>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</si>
  <si>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</si>
  <si>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</si>
  <si>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</si>
  <si>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</si>
  <si>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</si>
  <si>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</si>
  <si>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</si>
  <si>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</si>
  <si>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</si>
  <si>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</si>
  <si>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</si>
  <si>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</si>
  <si>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</si>
  <si>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</si>
  <si>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</si>
  <si>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</si>
  <si>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</si>
  <si>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</si>
  <si>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</si>
  <si>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</si>
  <si>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</si>
  <si>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</si>
  <si>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</si>
  <si>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</si>
  <si>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</si>
  <si>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</si>
  <si>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</si>
  <si>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</si>
  <si>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</si>
  <si>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</si>
  <si>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</si>
  <si>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</si>
  <si>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</si>
  <si>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</si>
  <si>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</si>
  <si>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</si>
  <si>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</si>
  <si>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</si>
  <si>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</si>
  <si>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</si>
  <si>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</si>
  <si>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</si>
  <si>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</si>
  <si>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</si>
  <si>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</si>
  <si>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</si>
  <si>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</si>
  <si>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</si>
  <si>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</si>
  <si>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</si>
  <si>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</si>
  <si>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</si>
  <si>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</si>
  <si>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</si>
  <si>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</si>
  <si>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</si>
  <si>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</si>
  <si>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</si>
  <si>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</si>
  <si>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</si>
  <si>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</si>
  <si>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</si>
  <si>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</si>
  <si>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</si>
  <si>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</si>
  <si>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</si>
  <si>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</si>
  <si>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</si>
  <si>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</si>
  <si>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</si>
  <si>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</si>
  <si>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</si>
  <si>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</si>
  <si>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</si>
  <si>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</si>
  <si>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</si>
  <si>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</si>
  <si>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</si>
  <si>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</si>
  <si>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</si>
  <si>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</si>
  <si>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</si>
  <si>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</si>
  <si>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</si>
  <si>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</si>
  <si>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</si>
  <si>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</si>
  <si>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</si>
  <si>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</si>
  <si>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</si>
  <si>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</si>
  <si>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</si>
  <si>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</si>
  <si>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</si>
  <si>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</si>
  <si>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</si>
  <si>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</si>
  <si>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</si>
  <si>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</si>
  <si>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</si>
  <si>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</si>
  <si>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</si>
  <si>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</si>
  <si>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</si>
  <si>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</si>
  <si>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</si>
  <si>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</si>
  <si>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</si>
  <si>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</si>
  <si>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</si>
  <si>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</si>
  <si>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</si>
  <si>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</si>
  <si>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</si>
  <si>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</si>
  <si>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</si>
  <si>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</si>
  <si>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</si>
  <si>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</si>
  <si>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</si>
  <si>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</si>
  <si>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</si>
  <si>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</si>
  <si>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</si>
  <si>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</si>
  <si>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</si>
  <si>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</si>
  <si>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</si>
  <si>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</si>
  <si>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</si>
  <si>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</si>
  <si>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</si>
  <si>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</si>
  <si>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</si>
  <si>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</si>
  <si>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</si>
  <si>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</si>
  <si>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</si>
  <si>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</si>
  <si>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</si>
  <si>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</si>
  <si>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</si>
  <si>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</si>
  <si>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</si>
  <si>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</si>
  <si>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</si>
  <si>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</si>
  <si>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</si>
  <si>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</si>
  <si>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</si>
  <si>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</si>
  <si>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</si>
  <si>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</si>
  <si>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</si>
  <si>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</si>
  <si>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</si>
  <si>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</si>
  <si>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</si>
  <si>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</si>
  <si>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</si>
  <si>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</si>
  <si>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</si>
  <si>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</si>
  <si>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</si>
  <si>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</si>
  <si>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</si>
  <si>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</si>
  <si>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</si>
  <si>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</si>
  <si>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</si>
  <si>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</si>
  <si>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</si>
  <si>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</si>
  <si>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</si>
  <si>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</si>
  <si>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</si>
  <si>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</si>
  <si>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</si>
  <si>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</si>
  <si>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</si>
  <si>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</si>
  <si>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</si>
  <si>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</si>
  <si>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</si>
  <si>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</si>
  <si>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</si>
  <si>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</si>
  <si>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</si>
  <si>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</si>
  <si>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</si>
  <si>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</si>
  <si>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</si>
  <si>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</si>
  <si>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</si>
  <si>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</si>
  <si>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</si>
  <si>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</si>
  <si>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</si>
  <si>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</si>
  <si>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</si>
  <si>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</si>
  <si>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</si>
  <si>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</si>
  <si>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</si>
  <si>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</si>
  <si>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</si>
  <si>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</si>
  <si>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</si>
  <si>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</si>
  <si>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</si>
  <si>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</si>
  <si>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</si>
  <si>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</si>
  <si>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</si>
  <si>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</si>
  <si>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</si>
  <si>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</si>
  <si>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</si>
  <si>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</si>
  <si>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</si>
  <si>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</si>
  <si>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</si>
  <si>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</si>
  <si>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</si>
  <si>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</si>
  <si>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</si>
  <si>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</si>
  <si>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</si>
  <si>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</si>
  <si>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</si>
  <si>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</si>
  <si>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</si>
  <si>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</si>
  <si>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</si>
  <si>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</si>
  <si>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</si>
  <si>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</si>
  <si>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</si>
  <si>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</si>
  <si>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</si>
  <si>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</si>
  <si>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</si>
  <si>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</si>
  <si>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</si>
  <si>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</si>
  <si>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</si>
  <si>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</si>
  <si>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</si>
  <si>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</si>
  <si>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</si>
  <si>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</si>
  <si>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</si>
  <si>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</si>
  <si>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</si>
  <si>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</si>
  <si>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</si>
  <si>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</si>
  <si>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</si>
  <si>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</si>
  <si>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</si>
  <si>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</si>
  <si>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</si>
  <si>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</si>
  <si>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</si>
  <si>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</si>
  <si>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</si>
  <si>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</si>
  <si>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</si>
  <si>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</si>
  <si>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</si>
  <si>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</si>
  <si>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</si>
  <si>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</si>
  <si>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</si>
  <si>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</si>
  <si>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</si>
  <si>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</si>
  <si>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</si>
  <si>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</si>
  <si>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</si>
  <si>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</si>
  <si>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</si>
  <si>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</si>
  <si>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</si>
  <si>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</si>
  <si>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</si>
  <si>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</si>
  <si>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</si>
  <si>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</si>
  <si>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</si>
  <si>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</si>
  <si>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</si>
  <si>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</si>
  <si>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</si>
  <si>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</si>
  <si>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</si>
  <si>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</si>
  <si>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</si>
  <si>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</si>
  <si>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</si>
  <si>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</si>
  <si>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</si>
  <si>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</si>
  <si>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</si>
  <si>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</si>
  <si>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</si>
  <si>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</si>
  <si>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</si>
  <si>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</si>
  <si>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</si>
  <si>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</si>
  <si>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</si>
  <si>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</si>
  <si>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</si>
  <si>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</si>
  <si>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</si>
  <si>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</si>
  <si>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</si>
  <si>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</si>
  <si>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</si>
  <si>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</si>
  <si>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</si>
  <si>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</si>
  <si>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</si>
  <si>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</si>
  <si>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</si>
  <si>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</si>
  <si>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</si>
  <si>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</si>
  <si>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</si>
  <si>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</si>
  <si>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</si>
  <si>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</si>
  <si>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</si>
  <si>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</si>
  <si>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</si>
  <si>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</si>
  <si>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</si>
  <si>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</si>
  <si>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</si>
  <si>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</si>
  <si>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</si>
  <si>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</si>
  <si>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</si>
  <si>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</si>
  <si>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</si>
  <si>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</si>
  <si>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</si>
  <si>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</si>
  <si>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</si>
  <si>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</si>
  <si>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</si>
  <si>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</si>
  <si>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</si>
  <si>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</si>
  <si>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</si>
  <si>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</si>
  <si>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</si>
  <si>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</si>
  <si>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</si>
  <si>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</si>
  <si>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</si>
  <si>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</si>
  <si>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</si>
  <si>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</si>
  <si>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</si>
  <si>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</si>
  <si>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</si>
  <si>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</si>
  <si>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</si>
  <si>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</si>
  <si>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</si>
  <si>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</si>
  <si>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</si>
  <si>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</si>
  <si>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</si>
  <si>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</si>
  <si>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</si>
  <si>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</si>
  <si>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</si>
  <si>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</si>
  <si>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</si>
  <si>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</si>
  <si>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</si>
  <si>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</si>
  <si>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</si>
  <si>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</si>
  <si>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</si>
  <si>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</si>
  <si>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</si>
  <si>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</si>
  <si>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</si>
  <si>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</si>
  <si>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</si>
  <si>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</si>
  <si>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</si>
  <si>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</si>
  <si>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</si>
  <si>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</si>
  <si>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</si>
  <si>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</si>
  <si>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</si>
  <si>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</si>
  <si>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</si>
  <si>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</si>
  <si>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</si>
  <si>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</si>
  <si>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</si>
  <si>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</si>
  <si>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</si>
  <si>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</si>
  <si>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</si>
  <si>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</si>
  <si>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</si>
  <si>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</si>
  <si>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</si>
  <si>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</si>
  <si>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</si>
  <si>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</si>
  <si>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</si>
  <si>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</si>
  <si>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</si>
  <si>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</si>
  <si>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</si>
  <si>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</si>
  <si>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</si>
  <si>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</si>
  <si>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</si>
  <si>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</si>
  <si>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</si>
  <si>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</si>
  <si>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</si>
  <si>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</si>
  <si>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</si>
  <si>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</si>
  <si>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</si>
  <si>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</si>
  <si>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</si>
  <si>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</si>
  <si>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</si>
  <si>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</si>
  <si>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</si>
  <si>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</si>
  <si>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</si>
  <si>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</si>
  <si>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</si>
  <si>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</si>
  <si>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</si>
  <si>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</si>
  <si>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</si>
  <si>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</si>
  <si>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</si>
  <si>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</si>
  <si>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</si>
  <si>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</si>
  <si>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</si>
  <si>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</si>
  <si>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</si>
  <si>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</si>
  <si>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</si>
  <si>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</si>
  <si>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</si>
  <si>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</si>
  <si>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</si>
  <si>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</si>
  <si>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</si>
  <si>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</si>
  <si>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</si>
  <si>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</si>
  <si>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</si>
  <si>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</si>
  <si>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</si>
  <si>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</si>
  <si>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</si>
  <si>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</si>
  <si>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</si>
  <si>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</si>
  <si>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</si>
  <si>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</si>
  <si>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</si>
  <si>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</si>
  <si>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</si>
  <si>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</si>
  <si>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</si>
  <si>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</si>
  <si>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</si>
  <si>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</si>
  <si>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</si>
  <si>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</si>
  <si>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</si>
  <si>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</si>
  <si>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</si>
  <si>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</si>
  <si>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</si>
  <si>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</si>
  <si>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</si>
  <si>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</si>
  <si>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</si>
  <si>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</si>
  <si>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</si>
  <si>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</si>
  <si>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</si>
  <si>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</si>
  <si>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</si>
  <si>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</si>
  <si>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</si>
  <si>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</si>
  <si>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</si>
  <si>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</si>
  <si>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</si>
  <si>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</si>
  <si>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</si>
  <si>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</si>
  <si>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</si>
  <si>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</si>
  <si>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</si>
  <si>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</si>
  <si>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</si>
  <si>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</si>
  <si>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</si>
  <si>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</si>
  <si>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</si>
  <si>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</si>
  <si>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</si>
  <si>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</si>
  <si>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</si>
  <si>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</si>
  <si>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</si>
  <si>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</si>
  <si>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</si>
  <si>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</si>
  <si>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</si>
  <si>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</si>
  <si>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</si>
  <si>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</si>
  <si>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</si>
  <si>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</si>
  <si>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</si>
  <si>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</si>
  <si>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</si>
  <si>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</si>
  <si>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</si>
  <si>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</si>
  <si>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</si>
  <si>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</si>
  <si>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</si>
  <si>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</si>
  <si>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</si>
  <si>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</si>
  <si>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</si>
  <si>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</si>
  <si>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</si>
  <si>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</si>
  <si>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</si>
  <si>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</si>
  <si>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</si>
  <si>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</si>
  <si>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</si>
  <si>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</si>
  <si>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</si>
  <si>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</si>
  <si>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</si>
  <si>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</si>
  <si>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</si>
  <si>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</si>
  <si>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</si>
  <si>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</si>
  <si>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</si>
  <si>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</si>
  <si>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</si>
  <si>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</si>
  <si>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</si>
  <si>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</si>
  <si>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</si>
  <si>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</si>
  <si>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</si>
  <si>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</si>
  <si>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</si>
  <si>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</si>
  <si>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</si>
  <si>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</si>
  <si>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</si>
  <si>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</si>
  <si>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</si>
  <si>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</si>
  <si>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</si>
  <si>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</si>
  <si>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</si>
  <si>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</si>
  <si>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</si>
  <si>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</si>
  <si>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</si>
  <si>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</si>
  <si>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</si>
  <si>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</si>
  <si>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</si>
  <si>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</si>
  <si>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</si>
  <si>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</si>
  <si>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</si>
  <si>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</si>
  <si>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</si>
  <si>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</si>
  <si>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</si>
  <si>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</si>
  <si>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</si>
  <si>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</si>
  <si>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</si>
  <si>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</si>
  <si>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</si>
  <si>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</si>
  <si>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</si>
  <si>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</si>
  <si>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</si>
  <si>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</si>
  <si>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</si>
  <si>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</si>
  <si>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</si>
  <si>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</si>
  <si>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</si>
  <si>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</si>
  <si>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</si>
  <si>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</si>
  <si>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</si>
  <si>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</si>
  <si>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</si>
  <si>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</si>
  <si>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</si>
  <si>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</si>
  <si>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</si>
  <si>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</si>
  <si>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</si>
  <si>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</si>
  <si>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</si>
  <si>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</si>
  <si>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</si>
  <si>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</si>
  <si>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</si>
  <si>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</si>
  <si>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</si>
  <si>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</si>
  <si>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</si>
  <si>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</si>
  <si>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</si>
  <si>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</si>
  <si>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</si>
  <si>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</si>
  <si>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</si>
  <si>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</si>
  <si>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</si>
  <si>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</si>
  <si>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</si>
  <si>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</si>
  <si>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</si>
  <si>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</si>
  <si>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</si>
  <si>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</si>
  <si>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</si>
  <si>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</si>
  <si>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</si>
  <si>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</si>
  <si>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</si>
  <si>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</si>
  <si>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</si>
  <si>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</si>
  <si>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</si>
  <si>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</si>
  <si>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</si>
  <si>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</si>
  <si>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</si>
  <si>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</si>
  <si>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</si>
  <si>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</si>
  <si>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</si>
  <si>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</si>
  <si>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</si>
  <si>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</si>
  <si>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</si>
  <si>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</si>
  <si>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</si>
  <si>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</si>
  <si>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</si>
  <si>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</si>
  <si>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</si>
  <si>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</si>
  <si>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</si>
  <si>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</si>
  <si>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</si>
  <si>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</si>
  <si>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</si>
  <si>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</si>
  <si>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</si>
  <si>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</si>
  <si>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</si>
  <si>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</si>
  <si>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</si>
  <si>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</si>
  <si>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</si>
  <si>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</si>
  <si>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</si>
  <si>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</si>
  <si>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</si>
  <si>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</si>
  <si>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</si>
  <si>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</si>
  <si>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</si>
  <si>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</si>
  <si>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</si>
  <si>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</si>
  <si>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</si>
  <si>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</si>
  <si>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</si>
  <si>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</si>
  <si>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</si>
  <si>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</si>
  <si>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</si>
  <si>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</si>
  <si>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</si>
  <si>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</si>
  <si>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</si>
  <si>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</si>
  <si>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</si>
  <si>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</si>
  <si>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</si>
  <si>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</si>
  <si>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</si>
  <si>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</si>
  <si>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</si>
  <si>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</si>
  <si>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</si>
  <si>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</si>
  <si>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</si>
  <si>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</si>
  <si>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</si>
  <si>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</si>
  <si>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</si>
  <si>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</si>
  <si>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</si>
  <si>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</si>
  <si>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</si>
  <si>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</si>
  <si>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</si>
  <si>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</si>
  <si>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</si>
  <si>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</si>
  <si>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</si>
  <si>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</si>
  <si>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</si>
  <si>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</si>
  <si>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</si>
  <si>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</si>
  <si>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</si>
  <si>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</si>
  <si>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</si>
  <si>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</si>
  <si>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</si>
  <si>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</si>
  <si>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</si>
  <si>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</si>
  <si>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</si>
  <si>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</si>
  <si>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</si>
  <si>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</si>
  <si>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</si>
  <si>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</si>
  <si>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</si>
  <si>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</si>
  <si>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</si>
  <si>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</si>
  <si>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</si>
  <si>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</si>
  <si>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</si>
  <si>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</si>
  <si>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</si>
  <si>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</si>
  <si>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</si>
  <si>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</si>
  <si>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</si>
  <si>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</si>
  <si>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</si>
  <si>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</si>
  <si>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</si>
  <si>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</si>
  <si>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</si>
  <si>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</si>
  <si>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</si>
  <si>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</si>
  <si>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</si>
  <si>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</si>
  <si>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</si>
  <si>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</si>
  <si>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</si>
  <si>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</si>
  <si>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</si>
  <si>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</si>
  <si>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</si>
  <si>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</si>
  <si>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</si>
  <si>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</si>
  <si>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</si>
  <si>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</si>
  <si>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</si>
  <si>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</si>
  <si>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</si>
  <si>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</si>
  <si>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</si>
  <si>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</si>
  <si>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</si>
  <si>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</si>
  <si>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</si>
  <si>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</si>
  <si>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</si>
  <si>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</si>
  <si>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</si>
  <si>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</si>
  <si>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</si>
  <si>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</si>
  <si>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</si>
  <si>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</si>
  <si>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</si>
  <si>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</si>
  <si>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</si>
  <si>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</si>
  <si>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</si>
  <si>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</si>
  <si>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</si>
  <si>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</si>
  <si>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</si>
  <si>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</si>
  <si>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</si>
  <si>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</si>
  <si>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</si>
  <si>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</si>
  <si>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</si>
  <si>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</si>
  <si>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</si>
  <si>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</si>
  <si>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</si>
  <si>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</si>
  <si>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</si>
  <si>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</si>
  <si>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</si>
  <si>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</si>
  <si>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</si>
  <si>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</si>
  <si>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</si>
  <si>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</si>
  <si>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</si>
  <si>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</si>
  <si>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</si>
  <si>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</si>
  <si>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</si>
  <si>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</si>
  <si>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</si>
  <si>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</si>
  <si>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</si>
  <si>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</si>
  <si>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</si>
  <si>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</si>
  <si>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</si>
  <si>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</si>
  <si>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</si>
  <si>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</si>
  <si>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</si>
  <si>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</si>
  <si>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</si>
  <si>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</si>
  <si>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</si>
  <si>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</si>
  <si>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</si>
  <si>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</si>
  <si>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</si>
  <si>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</si>
  <si>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</si>
  <si>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</si>
  <si>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</si>
  <si>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</si>
  <si>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</si>
  <si>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</si>
  <si>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</si>
  <si>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</si>
  <si>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</si>
  <si>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</si>
  <si>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</si>
  <si>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</si>
  <si>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</si>
  <si>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</si>
  <si>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</si>
  <si>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</si>
  <si>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</si>
  <si>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</si>
  <si>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</si>
  <si>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</si>
  <si>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</si>
  <si>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</si>
  <si>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</si>
  <si>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</si>
  <si>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</si>
  <si>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</si>
  <si>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</si>
  <si>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</si>
  <si>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</si>
  <si>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</si>
  <si>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</si>
  <si>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</si>
  <si>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</si>
  <si>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</si>
  <si>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</si>
  <si>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</si>
  <si>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</si>
  <si>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</si>
  <si>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</si>
  <si>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</si>
  <si>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</si>
  <si>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</si>
  <si>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</si>
  <si>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</si>
  <si>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</si>
  <si>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</si>
  <si>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</si>
  <si>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</si>
  <si>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</si>
  <si>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</si>
  <si>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</si>
  <si>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</si>
  <si>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</si>
  <si>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</si>
  <si>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</si>
  <si>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</si>
  <si>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</si>
  <si>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</si>
  <si>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</si>
  <si>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</si>
  <si>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</si>
  <si>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</si>
  <si>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</si>
  <si>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</si>
  <si>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</si>
  <si>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</si>
  <si>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</si>
  <si>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</si>
  <si>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</si>
  <si>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</si>
  <si>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</si>
  <si>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</si>
  <si>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</si>
  <si>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</si>
  <si>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</si>
  <si>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</si>
  <si>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</si>
  <si>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</si>
  <si>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</si>
  <si>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</si>
  <si>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</si>
  <si>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</si>
  <si>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</si>
  <si>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</si>
  <si>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</si>
  <si>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</si>
  <si>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</si>
  <si>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</si>
  <si>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</si>
  <si>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</si>
  <si>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</si>
  <si>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</si>
  <si>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</si>
  <si>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</si>
  <si>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</si>
  <si>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</si>
  <si>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</si>
  <si>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</si>
  <si>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</si>
  <si>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</si>
  <si>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</si>
  <si>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</si>
  <si>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</si>
  <si>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</si>
  <si>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</si>
  <si>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</si>
  <si>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</si>
  <si>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</si>
  <si>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</si>
  <si>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</si>
  <si>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</si>
  <si>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</si>
  <si>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</si>
  <si>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</si>
  <si>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</si>
  <si>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</si>
  <si>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</si>
  <si>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</si>
  <si>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</si>
  <si>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</si>
  <si>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</si>
  <si>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</si>
  <si>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</si>
  <si>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</si>
  <si>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</si>
  <si>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</si>
  <si>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</si>
  <si>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</si>
  <si>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</si>
  <si>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</si>
  <si>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</si>
  <si>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</si>
  <si>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</si>
  <si>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</si>
  <si>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</si>
  <si>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</si>
  <si>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</si>
  <si>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</si>
  <si>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</si>
  <si>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</si>
  <si>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</si>
  <si>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</si>
  <si>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</si>
  <si>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</si>
  <si>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</si>
  <si>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</si>
  <si>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</si>
  <si>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</si>
  <si>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</si>
  <si>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</si>
  <si>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</si>
  <si>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</si>
  <si>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</si>
  <si>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</si>
  <si>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</si>
  <si>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</si>
  <si>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</si>
  <si>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</si>
  <si>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</si>
  <si>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</si>
  <si>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</si>
  <si>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</si>
  <si>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</si>
  <si>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</si>
  <si>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</si>
  <si>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</si>
  <si>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</si>
  <si>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</si>
  <si>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</si>
  <si>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</si>
  <si>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</si>
  <si>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</si>
  <si>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</si>
  <si>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</si>
  <si>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</si>
  <si>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</si>
  <si>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</si>
  <si>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</si>
  <si>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</si>
  <si>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</si>
  <si>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</si>
  <si>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</si>
  <si>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</si>
  <si>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</si>
  <si>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</si>
  <si>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</si>
  <si>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</si>
  <si>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</si>
  <si>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</si>
  <si>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</si>
  <si>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</si>
  <si>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</si>
  <si>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</si>
  <si>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</si>
  <si>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</si>
  <si>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</si>
  <si>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</si>
  <si>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</si>
  <si>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</si>
  <si>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</si>
  <si>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</si>
  <si>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</si>
  <si>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</si>
  <si>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</si>
  <si>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</si>
  <si>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</si>
  <si>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</si>
  <si>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</si>
  <si>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</si>
  <si>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</si>
  <si>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</si>
  <si>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</si>
  <si>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</si>
  <si>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</si>
  <si>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</si>
  <si>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</si>
  <si>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</si>
  <si>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</si>
  <si>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</si>
  <si>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</si>
  <si>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</si>
  <si>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</si>
  <si>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</si>
  <si>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</si>
  <si>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</si>
  <si>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</si>
  <si>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</si>
  <si>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</si>
  <si>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</si>
  <si>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</si>
  <si>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</si>
  <si>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</si>
  <si>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</si>
  <si>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</si>
  <si>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</si>
  <si>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</si>
  <si>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</si>
  <si>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</si>
  <si>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</si>
  <si>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</si>
  <si>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</si>
  <si>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</si>
  <si>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</si>
  <si>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</si>
  <si>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</si>
  <si>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</si>
  <si>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</si>
  <si>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</si>
  <si>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</si>
  <si>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</si>
  <si>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</si>
  <si>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</si>
  <si>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</si>
  <si>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</si>
  <si>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</si>
  <si>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</si>
  <si>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</si>
  <si>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</si>
  <si>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</si>
  <si>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</si>
  <si>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</si>
  <si>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</si>
  <si>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</si>
  <si>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</si>
  <si>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</si>
  <si>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</si>
  <si>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</si>
  <si>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</si>
  <si>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</si>
  <si>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</si>
  <si>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</si>
  <si>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</si>
  <si>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</si>
  <si>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</si>
  <si>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</si>
  <si>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</si>
  <si>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</si>
  <si>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</si>
  <si>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</si>
  <si>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</si>
  <si>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</si>
  <si>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</si>
  <si>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</si>
  <si>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</si>
  <si>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</si>
  <si>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</si>
  <si>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</si>
  <si>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</si>
  <si>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</si>
  <si>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</si>
  <si>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</si>
  <si>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</si>
  <si>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</si>
  <si>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</si>
  <si>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</si>
  <si>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</si>
  <si>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</si>
  <si>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</si>
  <si>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</si>
  <si>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</si>
  <si>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</si>
  <si>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</si>
  <si>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</si>
  <si>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</si>
  <si>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</si>
  <si>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</si>
  <si>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</si>
  <si>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</si>
  <si>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</si>
  <si>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</si>
  <si>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</si>
  <si>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</si>
  <si>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</si>
  <si>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</si>
  <si>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</si>
  <si>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</si>
  <si>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</si>
  <si>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</si>
  <si>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</si>
  <si>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</si>
  <si>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</si>
  <si>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</si>
  <si>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</si>
  <si>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</si>
  <si>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</si>
  <si>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</si>
  <si>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</si>
  <si>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</si>
  <si>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</si>
  <si>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</si>
  <si>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</si>
  <si>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</si>
  <si>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</si>
  <si>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</si>
  <si>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</si>
  <si>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</si>
  <si>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</si>
  <si>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</si>
  <si>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</si>
  <si>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</si>
  <si>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</si>
  <si>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</si>
  <si>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</si>
  <si>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</si>
  <si>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</si>
  <si>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</si>
  <si>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</si>
  <si>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</si>
  <si>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</si>
  <si>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</si>
  <si>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</si>
  <si>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</si>
  <si>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</si>
  <si>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</si>
  <si>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</si>
  <si>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</si>
  <si>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</si>
  <si>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</si>
  <si>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</si>
  <si>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</si>
  <si>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</si>
  <si>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</si>
  <si>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</si>
  <si>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</si>
  <si>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</si>
  <si>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</si>
  <si>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</si>
  <si>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</si>
  <si>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</si>
  <si>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</si>
  <si>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</si>
  <si>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</si>
  <si>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</si>
  <si>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</si>
  <si>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</si>
  <si>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</si>
  <si>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</si>
  <si>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</si>
  <si>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</si>
  <si>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</si>
  <si>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</si>
  <si>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</si>
  <si>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</si>
  <si>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</si>
  <si>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</si>
  <si>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</si>
  <si>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</si>
  <si>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</si>
  <si>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</si>
  <si>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</si>
  <si>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</si>
  <si>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</si>
  <si>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</si>
  <si>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</si>
  <si>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</si>
  <si>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</si>
  <si>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</si>
  <si>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</si>
  <si>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</si>
  <si>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</si>
  <si>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</si>
  <si>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</si>
  <si>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</si>
  <si>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</si>
  <si>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</si>
  <si>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</si>
  <si>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</si>
  <si>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</si>
  <si>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</si>
  <si>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</si>
  <si>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</si>
  <si>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</si>
  <si>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</si>
  <si>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</si>
  <si>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</si>
  <si>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</si>
  <si>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</si>
  <si>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</si>
  <si>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</si>
  <si>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</si>
  <si>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</si>
  <si>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</si>
  <si>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</si>
  <si>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</si>
  <si>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</si>
  <si>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</si>
  <si>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</si>
  <si>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</si>
  <si>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</si>
  <si>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</si>
  <si>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</si>
  <si>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</si>
  <si>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</si>
  <si>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</si>
  <si>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</si>
  <si>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</si>
  <si>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</si>
  <si>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</si>
  <si>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</si>
  <si>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</si>
  <si>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</si>
  <si>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</si>
  <si>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</si>
  <si>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</si>
  <si>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</si>
  <si>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</si>
  <si>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</si>
  <si>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</si>
  <si>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</si>
  <si>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</si>
  <si>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</si>
  <si>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</si>
  <si>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</si>
  <si>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</si>
  <si>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</si>
  <si>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</si>
  <si>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</si>
  <si>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</si>
  <si>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</si>
  <si>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</si>
  <si>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</si>
  <si>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</si>
  <si>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</si>
  <si>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</si>
  <si>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</si>
  <si>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</si>
  <si>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</si>
  <si>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</si>
  <si>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</si>
  <si>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</si>
  <si>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</si>
  <si>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</si>
  <si>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</si>
  <si>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</si>
  <si>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</si>
  <si>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</si>
  <si>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</si>
  <si>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</si>
  <si>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</si>
  <si>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</si>
  <si>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</si>
  <si>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</si>
  <si>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</si>
  <si>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</si>
  <si>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</si>
  <si>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</si>
  <si>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</si>
  <si>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</si>
  <si>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</si>
  <si>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</si>
  <si>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</si>
  <si>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</si>
  <si>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</si>
  <si>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</si>
  <si>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</si>
  <si>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</si>
  <si>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</si>
  <si>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</si>
  <si>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</si>
  <si>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</si>
  <si>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</si>
  <si>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</si>
  <si>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</si>
  <si>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</si>
  <si>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</si>
  <si>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</si>
  <si>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</si>
  <si>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</si>
  <si>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</si>
  <si>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</si>
  <si>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</si>
  <si>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</si>
  <si>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</si>
  <si>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</si>
  <si>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</si>
  <si>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</si>
  <si>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</si>
  <si>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</si>
  <si>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</si>
  <si>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</si>
  <si>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</si>
  <si>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</si>
  <si>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</si>
  <si>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</si>
  <si>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</si>
  <si>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</si>
  <si>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</si>
  <si>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</si>
  <si>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</si>
  <si>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</si>
  <si>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</si>
  <si>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</si>
  <si>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</si>
  <si>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</si>
  <si>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</si>
  <si>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</si>
  <si>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</si>
  <si>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</si>
  <si>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</si>
  <si>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</si>
  <si>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</si>
  <si>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</si>
  <si>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</si>
  <si>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</si>
  <si>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</si>
  <si>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</si>
  <si>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</si>
  <si>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</si>
  <si>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</si>
  <si>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</si>
  <si>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</si>
  <si>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</si>
  <si>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</si>
  <si>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</si>
  <si>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</si>
  <si>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</si>
  <si>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</si>
  <si>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</si>
  <si>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</si>
  <si>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</si>
  <si>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</si>
  <si>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</si>
  <si>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</si>
  <si>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</si>
  <si>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</si>
  <si>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</si>
  <si>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</si>
  <si>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</si>
  <si>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</si>
  <si>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</si>
  <si>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</si>
  <si>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</si>
  <si>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</si>
  <si>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</si>
  <si>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</si>
  <si>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</si>
  <si>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</si>
  <si>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</si>
  <si>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</si>
  <si>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</si>
  <si>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</si>
  <si>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</si>
  <si>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</si>
  <si>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</si>
  <si>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</si>
  <si>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</si>
  <si>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</si>
  <si>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</si>
  <si>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</si>
  <si>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</si>
  <si>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</si>
  <si>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</si>
  <si>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</si>
  <si>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</si>
  <si>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</si>
  <si>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</si>
  <si>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</si>
  <si>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</si>
  <si>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</si>
  <si>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</si>
  <si>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</si>
  <si>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</si>
  <si>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</si>
  <si>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</si>
  <si>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</si>
  <si>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</si>
  <si>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</si>
  <si>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</si>
  <si>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</si>
  <si>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</si>
  <si>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</si>
  <si>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</si>
  <si>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</si>
  <si>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</si>
  <si>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</si>
  <si>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</si>
  <si>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</si>
  <si>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</si>
  <si>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</si>
  <si>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</si>
  <si>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</si>
  <si>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</si>
  <si>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</si>
  <si>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</si>
  <si>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</si>
  <si>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</si>
  <si>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</si>
  <si>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</si>
  <si>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</si>
  <si>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</si>
  <si>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</si>
  <si>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</si>
  <si>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</si>
  <si>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</si>
  <si>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</si>
  <si>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</si>
  <si>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</si>
  <si>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</si>
  <si>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</si>
  <si>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</si>
  <si>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</si>
  <si>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</si>
  <si>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</si>
  <si>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</si>
  <si>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</si>
  <si>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</si>
  <si>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</si>
  <si>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</si>
  <si>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</si>
  <si>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</si>
  <si>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</si>
  <si>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</si>
  <si>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</si>
  <si>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</si>
  <si>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</si>
  <si>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</si>
  <si>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</si>
  <si>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</si>
  <si>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</si>
  <si>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</si>
  <si>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</si>
  <si>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</si>
  <si>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</si>
  <si>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</si>
  <si>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</si>
  <si>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</si>
  <si>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</si>
  <si>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</si>
  <si>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</si>
  <si>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</si>
  <si>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</si>
  <si>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</si>
  <si>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</si>
  <si>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</si>
  <si>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</si>
  <si>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</si>
  <si>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</si>
  <si>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</si>
  <si>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</si>
  <si>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</si>
  <si>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</si>
  <si>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</si>
  <si>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</si>
  <si>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</si>
  <si>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</si>
  <si>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</si>
  <si>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</si>
  <si>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</si>
  <si>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</si>
  <si>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</si>
  <si>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</si>
  <si>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</si>
  <si>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</si>
  <si>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</si>
  <si>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</si>
  <si>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</si>
  <si>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</si>
  <si>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</si>
  <si>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</si>
  <si>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</si>
  <si>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</si>
  <si>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</si>
  <si>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</si>
  <si>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</si>
  <si>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</si>
  <si>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</si>
  <si>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</si>
  <si>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</si>
  <si>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</si>
  <si>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</si>
  <si>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</si>
  <si>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</si>
  <si>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</si>
  <si>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</si>
  <si>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</si>
  <si>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</si>
  <si>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</si>
  <si>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</si>
  <si>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</si>
  <si>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</si>
  <si>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</si>
  <si>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</si>
  <si>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</si>
  <si>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</si>
  <si>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</si>
  <si>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</si>
  <si>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</si>
  <si>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</si>
  <si>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</si>
  <si>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</si>
  <si>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</si>
  <si>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</si>
  <si>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</si>
  <si>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</si>
  <si>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</si>
  <si>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</si>
  <si>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</si>
  <si>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</si>
  <si>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</si>
  <si>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</si>
  <si>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</si>
  <si>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</si>
  <si>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</si>
  <si>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</si>
  <si>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</si>
  <si>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</si>
  <si>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</si>
  <si>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</si>
  <si>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</si>
  <si>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</si>
  <si>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</si>
  <si>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</si>
  <si>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</si>
  <si>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</si>
  <si>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</si>
  <si>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</si>
  <si>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</si>
  <si>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</si>
  <si>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</si>
  <si>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</si>
  <si>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</si>
  <si>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</si>
  <si>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</si>
  <si>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</si>
  <si>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</si>
  <si>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</si>
  <si>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</si>
  <si>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</si>
  <si>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</si>
  <si>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</si>
  <si>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</si>
  <si>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</si>
  <si>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</si>
  <si>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</si>
  <si>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</si>
  <si>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</si>
  <si>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</si>
  <si>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</si>
  <si>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</si>
  <si>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</si>
  <si>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</si>
  <si>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</si>
  <si>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</si>
  <si>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</si>
  <si>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</si>
  <si>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</si>
  <si>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</si>
  <si>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</si>
  <si>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</si>
  <si>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</si>
  <si>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</si>
  <si>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</si>
  <si>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</si>
  <si>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</si>
  <si>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</si>
  <si>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</si>
  <si>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</si>
  <si>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</si>
  <si>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</si>
  <si>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</si>
  <si>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</si>
  <si>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</si>
  <si>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</si>
  <si>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</si>
  <si>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</si>
  <si>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</si>
  <si>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</si>
  <si>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</si>
  <si>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</si>
  <si>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</si>
  <si>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</si>
  <si>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</si>
  <si>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</si>
  <si>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</si>
  <si>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</si>
  <si>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</si>
  <si>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</si>
  <si>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</si>
  <si>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</si>
  <si>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</si>
  <si>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</si>
  <si>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</si>
  <si>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</si>
  <si>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</si>
  <si>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</si>
  <si>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</si>
  <si>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</si>
  <si>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</si>
  <si>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</si>
  <si>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</si>
  <si>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</si>
  <si>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</si>
  <si>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</si>
  <si>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</si>
  <si>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</si>
  <si>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</si>
  <si>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</si>
  <si>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</si>
  <si>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</si>
  <si>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</si>
  <si>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</si>
  <si>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</si>
  <si>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</si>
  <si>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</si>
  <si>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</si>
  <si>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</si>
  <si>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</si>
  <si>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</si>
  <si>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</si>
  <si>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</si>
  <si>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</si>
  <si>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</si>
  <si>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</si>
  <si>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</si>
  <si>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</si>
  <si>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</si>
  <si>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</si>
  <si>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</si>
  <si>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</si>
  <si>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</si>
  <si>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</si>
  <si>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</si>
  <si>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</si>
  <si>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</si>
  <si>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</si>
  <si>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</si>
  <si>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</si>
  <si>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</si>
  <si>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</si>
  <si>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</si>
  <si>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</si>
  <si>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</si>
  <si>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</si>
  <si>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</si>
  <si>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</si>
  <si>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</si>
  <si>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</si>
  <si>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</si>
  <si>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</si>
  <si>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</si>
  <si>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</si>
  <si>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</si>
  <si>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</si>
  <si>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</si>
  <si>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</si>
  <si>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</si>
  <si>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</si>
  <si>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</si>
  <si>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</si>
  <si>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</si>
  <si>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</si>
  <si>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</si>
  <si>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</si>
  <si>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</si>
  <si>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</si>
  <si>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</si>
  <si>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</si>
  <si>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</si>
  <si>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</si>
  <si>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</si>
  <si>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</si>
  <si>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</si>
  <si>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</si>
  <si>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</si>
  <si>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</si>
  <si>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</si>
  <si>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</si>
  <si>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</si>
  <si>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</si>
  <si>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</si>
  <si>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</si>
  <si>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</si>
  <si>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</si>
  <si>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</si>
  <si>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</si>
  <si>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</si>
  <si>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</si>
  <si>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</si>
  <si>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</si>
  <si>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</si>
  <si>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</si>
  <si>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</si>
  <si>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</si>
  <si>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</si>
  <si>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</si>
  <si>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</si>
  <si>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</si>
  <si>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</si>
  <si>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</si>
  <si>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</si>
  <si>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</si>
  <si>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</si>
  <si>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</si>
  <si>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</si>
  <si>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</si>
  <si>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</si>
  <si>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</si>
  <si>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</si>
  <si>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</si>
  <si>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</si>
  <si>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</si>
  <si>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</si>
  <si>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</si>
  <si>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</si>
  <si>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</si>
  <si>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</si>
  <si>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</si>
  <si>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</si>
  <si>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</si>
  <si>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</si>
  <si>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</si>
  <si>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</si>
  <si>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</si>
  <si>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</si>
  <si>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</si>
  <si>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</si>
  <si>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</si>
  <si>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</si>
  <si>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</si>
  <si>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</si>
  <si>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</si>
  <si>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</si>
  <si>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</si>
  <si>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</si>
  <si>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</si>
  <si>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</si>
  <si>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</si>
  <si>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</si>
  <si>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</si>
  <si>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</si>
  <si>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</si>
  <si>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</si>
  <si>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</si>
  <si>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</si>
  <si>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</si>
  <si>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</si>
  <si>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</si>
  <si>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</si>
  <si>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</si>
  <si>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</si>
  <si>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</si>
  <si>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</si>
  <si>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</si>
  <si>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</si>
  <si>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</si>
  <si>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</si>
  <si>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</si>
  <si>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</si>
  <si>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</si>
  <si>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</si>
  <si>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</si>
  <si>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</si>
  <si>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</si>
  <si>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</si>
  <si>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</si>
  <si>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</si>
  <si>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</si>
  <si>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</si>
  <si>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</si>
  <si>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</si>
  <si>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</si>
  <si>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</si>
  <si>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</si>
  <si>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</si>
  <si>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</si>
  <si>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</si>
  <si>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</si>
  <si>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</si>
  <si>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</si>
  <si>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</si>
  <si>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</si>
  <si>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</si>
  <si>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</si>
  <si>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</si>
  <si>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</si>
  <si>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</si>
  <si>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</si>
  <si>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</si>
  <si>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</si>
  <si>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</si>
  <si>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</si>
  <si>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</si>
  <si>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</si>
  <si>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</si>
  <si>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</si>
  <si>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</si>
  <si>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</si>
  <si>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</si>
  <si>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</si>
  <si>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</si>
  <si>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</si>
  <si>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</si>
  <si>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</si>
  <si>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</si>
  <si>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</si>
  <si>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</si>
  <si>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</si>
  <si>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</si>
  <si>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</si>
  <si>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</si>
  <si>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</si>
  <si>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</si>
  <si>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</si>
  <si>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</si>
  <si>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</si>
  <si>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</si>
  <si>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</si>
  <si>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</si>
  <si>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</si>
  <si>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</si>
  <si>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</si>
  <si>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</si>
  <si>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</si>
  <si>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</si>
  <si>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</si>
  <si>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</si>
  <si>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</si>
  <si>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</si>
  <si>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</si>
  <si>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</si>
  <si>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</si>
  <si>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</si>
  <si>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</si>
  <si>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</si>
  <si>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</si>
  <si>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</si>
  <si>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</si>
  <si>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</si>
  <si>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</si>
  <si>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</si>
  <si>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</si>
  <si>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</si>
  <si>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</si>
  <si>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</si>
  <si>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</si>
  <si>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</si>
  <si>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</si>
  <si>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</si>
  <si>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</si>
  <si>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</si>
  <si>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</si>
  <si>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</si>
  <si>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</si>
  <si>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</si>
  <si>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</si>
  <si>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</si>
  <si>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</si>
  <si>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</si>
  <si>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</si>
  <si>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</si>
  <si>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</si>
  <si>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</si>
  <si>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</si>
  <si>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</si>
  <si>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</si>
  <si>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</si>
  <si>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</si>
  <si>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</si>
  <si>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</si>
  <si>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</si>
  <si>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</si>
  <si>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</si>
  <si>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</si>
  <si>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</si>
  <si>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</si>
  <si>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</si>
  <si>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</si>
  <si>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</si>
  <si>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</si>
  <si>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</si>
  <si>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</si>
  <si>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</si>
  <si>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</si>
  <si>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</si>
  <si>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</si>
  <si>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</si>
  <si>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</si>
  <si>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</si>
  <si>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</si>
  <si>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</si>
  <si>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</si>
  <si>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</si>
  <si>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</si>
  <si>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</si>
  <si>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</si>
  <si>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</si>
  <si>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</si>
  <si>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</si>
  <si>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</si>
  <si>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</si>
  <si>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</si>
  <si>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</si>
  <si>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</si>
  <si>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</si>
  <si>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</si>
  <si>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</si>
  <si>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</si>
  <si>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</si>
  <si>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</si>
  <si>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</si>
  <si>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</si>
  <si>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</si>
  <si>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</si>
  <si>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</si>
  <si>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</si>
  <si>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</si>
  <si>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</si>
  <si>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</si>
  <si>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</si>
  <si>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</si>
  <si>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</si>
  <si>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</si>
  <si>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</si>
  <si>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</si>
  <si>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</si>
  <si>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</si>
  <si>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</si>
  <si>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</si>
  <si>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</si>
  <si>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</si>
  <si>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</si>
  <si>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</si>
  <si>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</si>
  <si>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</si>
  <si>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</si>
  <si>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</si>
  <si>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</si>
  <si>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</si>
  <si>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</si>
  <si>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</si>
  <si>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</si>
  <si>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</si>
  <si>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</si>
  <si>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</si>
  <si>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</si>
  <si>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</si>
  <si>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</si>
  <si>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</si>
  <si>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</si>
  <si>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</si>
  <si>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</si>
  <si>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</si>
  <si>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</si>
  <si>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</si>
  <si>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</si>
  <si>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</si>
  <si>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</si>
  <si>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</si>
  <si>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</si>
  <si>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</si>
  <si>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</si>
  <si>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</si>
  <si>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</si>
  <si>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</si>
  <si>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</si>
  <si>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</si>
  <si>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</si>
  <si>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</si>
  <si>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</si>
  <si>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</si>
  <si>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</si>
  <si>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</si>
  <si>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</si>
  <si>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</si>
  <si>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</si>
  <si>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</si>
  <si>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</si>
  <si>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</si>
  <si>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</si>
  <si>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</si>
  <si>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</si>
  <si>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</si>
  <si>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</si>
  <si>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</si>
  <si>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</si>
  <si>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</si>
  <si>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</si>
  <si>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</si>
  <si>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</si>
  <si>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</si>
  <si>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</si>
  <si>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</si>
  <si>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</si>
  <si>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</si>
  <si>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</si>
  <si>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</si>
  <si>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</si>
  <si>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</si>
  <si>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</si>
  <si>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</si>
  <si>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</si>
  <si>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</si>
  <si>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</si>
  <si>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</si>
  <si>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</si>
  <si>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</si>
  <si>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</si>
  <si>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</si>
  <si>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</si>
  <si>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</si>
  <si>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</si>
  <si>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</si>
  <si>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</si>
  <si>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</si>
  <si>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</si>
  <si>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</si>
  <si>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</si>
  <si>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</si>
  <si>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</si>
  <si>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</si>
  <si>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</si>
  <si>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</si>
  <si>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</si>
  <si>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</si>
  <si>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</si>
  <si>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</si>
  <si>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</si>
  <si>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</si>
  <si>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</si>
  <si>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</si>
  <si>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</si>
  <si>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</si>
  <si>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</si>
  <si>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</si>
  <si>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</si>
  <si>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</si>
  <si>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</si>
  <si>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</si>
  <si>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</si>
  <si>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</si>
  <si>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</si>
  <si>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</si>
  <si>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</si>
  <si>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</si>
  <si>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</si>
  <si>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</si>
  <si>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</si>
  <si>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</si>
  <si>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</si>
  <si>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</si>
  <si>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</si>
  <si>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</si>
  <si>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</si>
  <si>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</si>
  <si>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</si>
  <si>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</si>
  <si>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</si>
  <si>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</si>
  <si>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</si>
  <si>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</si>
  <si>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</si>
  <si>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</si>
  <si>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</si>
  <si>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</si>
  <si>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</si>
  <si>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</si>
  <si>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</si>
  <si>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</si>
  <si>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</si>
  <si>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</si>
  <si>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</si>
  <si>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</si>
  <si>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</si>
  <si>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</si>
  <si>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</si>
  <si>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</si>
  <si>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</si>
  <si>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</si>
  <si>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</si>
  <si>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</si>
  <si>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</si>
  <si>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</si>
  <si>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</si>
  <si>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</si>
  <si>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</si>
  <si>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</si>
  <si>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</si>
  <si>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</si>
  <si>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</si>
  <si>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</si>
  <si>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</si>
  <si>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</si>
  <si>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</si>
  <si>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</si>
  <si>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</si>
  <si>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</si>
  <si>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</si>
  <si>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</si>
  <si>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</si>
  <si>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</si>
  <si>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</si>
  <si>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</si>
  <si>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</si>
  <si>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</si>
  <si>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</si>
  <si>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</si>
  <si>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</si>
  <si>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</si>
  <si>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</si>
  <si>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</si>
  <si>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</si>
  <si>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</si>
  <si>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</si>
  <si>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</si>
  <si>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</si>
  <si>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</si>
  <si>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</si>
  <si>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</si>
  <si>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</si>
  <si>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</si>
  <si>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</si>
  <si>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</si>
  <si>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</si>
  <si>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</si>
  <si>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</si>
  <si>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</si>
  <si>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</si>
  <si>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</si>
  <si>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</si>
  <si>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</si>
  <si>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PCM-20251122-00000743</t>
  </si>
  <si>
    <t>ETA 20min</t>
  </si>
  <si>
    <t>PCM-20251122-00000747</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</si>
  <si>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</si>
  <si>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</si>
  <si>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</si>
  <si>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</si>
  <si>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</si>
  <si>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</si>
  <si>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</si>
  <si>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</si>
  <si>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</si>
  <si>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</si>
  <si>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</si>
  <si>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</si>
  <si>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</si>
  <si>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</si>
  <si>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</si>
  <si>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</si>
  <si>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</si>
  <si>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</si>
  <si>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</si>
  <si>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</si>
  <si>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</si>
  <si>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</si>
  <si>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</si>
  <si>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</si>
  <si>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</si>
  <si>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</si>
  <si>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</si>
  <si>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</si>
  <si>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</si>
  <si>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</si>
  <si>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</si>
  <si>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</si>
  <si>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</si>
  <si>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</si>
  <si>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</si>
  <si>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</si>
  <si>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</si>
  <si>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</si>
  <si>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</si>
  <si>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</si>
  <si>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</si>
  <si>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</si>
  <si>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</si>
  <si>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</si>
  <si>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</si>
  <si>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</si>
  <si>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</si>
  <si>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</si>
  <si>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</si>
  <si>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</si>
  <si>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</si>
  <si>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</si>
  <si>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</si>
  <si>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</si>
  <si>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</si>
  <si>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</si>
  <si>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</si>
  <si>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</si>
  <si>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</si>
  <si>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</si>
  <si>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</si>
  <si>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</si>
  <si>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</si>
  <si>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</si>
  <si>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</si>
  <si>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</si>
  <si>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</si>
  <si>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</si>
  <si>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</si>
  <si>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</si>
  <si>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</si>
  <si>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</si>
  <si>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</si>
  <si>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</si>
  <si>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</si>
  <si>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</si>
  <si>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</si>
  <si>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</si>
  <si>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</si>
  <si>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</si>
  <si>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</si>
  <si>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</si>
  <si>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</si>
  <si>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</si>
  <si>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</si>
  <si>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PCM-20251122-00000712</t>
  </si>
  <si>
    <t>ETA 15 mins</t>
  </si>
  <si>
    <t>PCM-20251122-00000774</t>
  </si>
  <si>
    <t>ETA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</si>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</sst>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7" totalsRowShown="0" headerRowDxfId="64" dataDxfId="63" headerRowBorderDxfId="61" tableBorderDxfId="62">
  <autoFilter ref="A1:L9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320.62924641203426</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9.6237152778485324E-2</v>
      </c>
      <c r="H3" s="143">
        <v>45983.472187500003</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20851</v>
      </c>
      <c r="E4" s="63" t="s">
        <v>39021</v>
      </c>
      <c r="F4" s="143">
        <v>45983.524421296293</v>
      </c>
      <c r="G4" s="144">
        <f ca="1">IFERROR(NOW()-F4,"-")</f>
        <v>5.3251041666953824E-2</v>
      </c>
      <c r="H4" s="143">
        <v>45983.519479166665</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12662</v>
      </c>
      <c r="E5" s="63" t="s">
        <v>39021</v>
      </c>
      <c r="F5" s="143">
        <v>45983.52621527778</v>
      </c>
      <c r="G5" s="144">
        <f ca="1">IFERROR(NOW()-F5,"-")</f>
        <v>5.1457060180837288E-2</v>
      </c>
      <c r="H5" s="143">
        <v>45983.521157407406</v>
      </c>
      <c r="I5" s="141" t="str">
        <f>IFERROR(VLOOKUP(D5,DB!A:F,6,0),"")</f>
        <v>Generator-SG</v>
      </c>
      <c r="J5" s="141" t="str">
        <f>IFERROR(VLOOKUP(D5,DB!A:G,7,0),"")</f>
        <v>Dead</v>
      </c>
      <c r="K5" s="145" t="s">
        <v>39028</v>
      </c>
      <c r="L5" s="146" t="str">
        <f>IFERROR(VLOOKUP(D5,DB!A:I,9,0),"")</f>
        <v>Latis</v>
      </c>
    </row>
    <row r="6" spans="1:15" ht="15" customHeight="1">
      <c r="A6" s="140"/>
      <c r="B6" s="141" t="str">
        <f>IFERROR(VLOOKUP(D6,DB!A:K,11,0),"")</f>
        <v/>
      </c>
      <c r="C6" s="141"/>
      <c r="D6" s="133"/>
      <c r="E6" s="142"/>
      <c r="F6" s="143"/>
      <c r="G6" s="144">
        <f ca="1">IFERROR(NOW()-F6,"-")</f>
        <v>45983.57767233796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45983.57767233796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45983.57767233796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45983.57767233796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45983.57767233796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45983.57767233796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45983.57767233796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45983.57767233796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45983.57767233796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45983.57767233796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45983.57767233796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45983.57767233796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45983.57767233796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45983.57767233796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45983.57767233796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45983.57767233796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45983.57767233796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45983.57767233796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45983.57767233796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45983.57767233796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45983.57767233796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45983.57767233796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45983.57767233796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45983.57767233796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45983.57767233796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45983.57767233796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45983.57767233796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45983.57767233796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45983.57767233796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45983.57767233796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45983.57767233796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45983.57767233796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45983.57767233796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45983.57767233796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45983.57767233796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45983.57767233796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45983.57767233796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45983.57767233796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45983.57767233796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45983.57767233796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45983.57767233796</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45983.57767233796</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360B1C08-36E2-49BA-90B4-761B77BE9EBE}"/>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158.57783437499893</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45983.57767233796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45983.57767233796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45983.57767233796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45983.57767233796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45983.57767233796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45983.57767233796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45983.57767233796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45983.57767233796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45983.57767233796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45983.57767233796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45983.57767233796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45983.57767233796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45983.57767233796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45983.57767233796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45983.57767233796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45983.57767233796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45983.57767233796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45983.57767233796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45983.57767233796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45983.57767233796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45983.57767233796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45983.57767233796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45983.57767233796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45983.57767233796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45983.57767233796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45983.57767233796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45983.57767233796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45983.57767233796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45983.57767233796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45983.57767233796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45983.57767233796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45983.57767233796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45983.57767233796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45983.57767233796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45983.57767233796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45983.57767233796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45983.57767233796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45983.57767233796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45983.57767233796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45983.57767233796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45983.57767233796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45983.57767233796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45983.57767233796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45983.57767233796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45983.57767233796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45983.57767233796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45983.57767233796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45983.57767233796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45983.57767233796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45983.57767233796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45983.57767233796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45983.57767233796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45983.57767233796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45983.57767233796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45983.57767233796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45983.57767233796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45983.57767233796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45983.57767233796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45983.57767233796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45983.57767233796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45983.57767233796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45983.57767233796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45983.57767233796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45983.57767233796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45983.57767233796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45983.57767233796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45983.57767233796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45983.57767233796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45983.57767233796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45983.57767233796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45983.57767233796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45983.57767233796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45983.57767233796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45983.57767233796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45983.57767233796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45983.57767233796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45983.57767233796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45983.57767233796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45983.57767233796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45983.57767233796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45983.57767233796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45983.57767233796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45983.57767233796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45983.57767233796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45983.57767233796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45983.57767233796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45983.57767233796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45983.57767233796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45983.57767233796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45983.57767233796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45983.57767233796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45983.57767233796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45983.57767233796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45983.57767233796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45983.57767233796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45983.57767233796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45983.57767233796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45983.57767233796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45983.57767233796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45983.57767233796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45983.57767233796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45983.57767233796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45983.57767233796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45983.57767233796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45983.57767233796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45983.57767233796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45983.57767233796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45983.57767233796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45983.57767233796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45983.57767233796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45983.57767233796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45983.57767233796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45983.57767233796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45983.57767233796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45983.57767233796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45983.57767233796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45983.57767233796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45983.57767233796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45983.57767233796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45983.57767233796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45983.57767233796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45983.57767233796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45983.57767233796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45983.57767233796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45983.57767233796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45983.57767233796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45983.57767233796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45983.57767233796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45983.57767233796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45983.57767233796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45983.57767233796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45983.57767233796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45983.57767233796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45983.57767233796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45983.57767233796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45983.57767233796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45983.57767233796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45983.57767233796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45983.57767233796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45983.57767233796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45983.57767233796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45983.57767233796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45983.57767233796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45983.57767233796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45983.57767233796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45983.57767233796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45983.57767233796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45983.57767233796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45983.57767233796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45983.57767233796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45983.57767233796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45983.57767233796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45983.57767233796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45983.57767233796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45983.57767233796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45983.57767233796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7"/>
  <sheetViews>
    <sheetView workbookViewId="0">
      <selection activeCell="J18" sqref="J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6" ca="1" si="0">IFERROR(NOW()-F2,"-")</f>
        <v>45983.57767233796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45983.57767233796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45983.57767233796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45983.57767233796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45983.57767233796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45983.57767233796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45983.57767233796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45983.57767233796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45983.57767233796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45983.57767233796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45983.57767233796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45983.57767233796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45983.57767233796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45983.57767233796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45983.57767233796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45983.57767233796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45983.57767233796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45983.57767233796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45983.57767233796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45983.57767233796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45983.57767233796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45983.57767233796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45983.57767233796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45983.57767233796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45983.57767233796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45983.57767233796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45983.57767233796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45983.57767233796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45983.57767233796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45983.57767233796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45983.57767233796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45983.57767233796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45983.57767233796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45983.57767233796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45983.57767233796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45983.57767233796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45983.57767233796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45983.57767233796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45983.57767233796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45983.57767233796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45983.57767233796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45983.57767233796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45983.57767233796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45983.57767233796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45983.57767233796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45983.57767233796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45983.57767233796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45983.57767233796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45983.57767233796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45983.57767233796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45983.57767233796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45983.57767233796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45983.57767233796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45983.57767233796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45983.57767233796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ref="G57:G120" ca="1" si="1">IFERROR(NOW()-F57,"-")</f>
        <v>45983.57767233796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45983.57767233796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45983.57767233796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45983.57767233796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45983.57767233796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45983.57767233796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45983.57767233796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45983.57767233796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45983.57767233796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45983.57767233796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45983.57767233796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45983.57767233796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45983.57767233796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45983.57767233796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45983.57767233796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45983.57767233796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45983.57767233796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45983.57767233796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45983.57767233796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45983.57767233796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45983.57767233796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45983.57767233796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45983.57767233796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45983.57767233796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45983.57767233796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45983.57767233796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45983.57767233796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45983.57767233796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45983.57767233796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45983.57767233796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45983.57767233796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45983.57767233796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45983.57767233796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45983.57767233796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45983.57767233796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45983.57767233796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45983.57767233796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45983.57767233796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45983.57767233796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45983.57767233796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45983.57767233796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45983.57767233796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45983.57767233796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45983.57767233796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45983.57767233796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45983.57767233796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45983.57767233796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45983.57767233796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45983.57767233796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45983.57767233796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45983.57767233796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45983.57767233796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45983.57767233796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45983.57767233796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45983.57767233796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45983.57767233796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45983.57767233796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45983.57767233796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45983.57767233796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45983.57767233796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45983.57767233796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45983.57767233796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45983.57767233796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45983.57767233796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ref="G121:G184" ca="1" si="2">IFERROR(NOW()-F121,"-")</f>
        <v>45983.57767233796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45983.57767233796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45983.57767233796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45983.57767233796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45983.57767233796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45983.57767233796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45983.57767233796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45983.57767233796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45983.57767233796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45983.57767233796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45983.57767233796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45983.57767233796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45983.57767233796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45983.57767233796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45983.57767233796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45983.57767233796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45983.57767233796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45983.57767233796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45983.57767233796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45983.57767233796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45983.57767233796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45983.57767233796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45983.57767233796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45983.57767233796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45983.57767233796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45983.57767233796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45983.57767233796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45983.57767233796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45983.57767233796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45983.57767233796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45983.57767233796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45983.57767233796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45983.57767233796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45983.57767233796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45983.57767233796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45983.57767233796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45983.57767233796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45983.57767233796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45983.57767233796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45983.57767233796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45983.57767233796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45983.57767233796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45983.57767233796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45983.57767233796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45983.57767233796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45983.57767233796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45983.57767233796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45983.57767233796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45983.57767233796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45983.57767233796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45983.57767233796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45983.57767233796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45983.57767233796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45983.57767233796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45983.57767233796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45983.57767233796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45983.57767233796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45983.57767233796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45983.57767233796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45983.57767233796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45983.57767233796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45983.57767233796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45983.57767233796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45983.57767233796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ref="G185:G248" ca="1" si="3">IFERROR(NOW()-F185,"-")</f>
        <v>45983.57767233796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45983.57767233796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45983.57767233796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45983.57767233796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45983.57767233796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45983.57767233796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45983.57767233796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45983.57767233796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45983.57767233796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45983.57767233796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45983.57767233796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45983.57767233796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45983.57767233796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45983.57767233796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45983.57767233796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45983.57767233796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45983.57767233796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45983.57767233796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45983.57767233796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45983.57767233796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45983.57767233796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45983.57767233796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45983.57767233796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45983.57767233796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45983.57767233796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45983.57767233796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45983.57767233796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45983.57767233796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45983.57767233796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45983.57767233796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45983.57767233796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45983.57767233796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45983.57767233796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45983.57767233796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45983.57767233796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45983.57767233796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45983.57767233796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45983.57767233796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45983.57767233796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45983.57767233796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45983.57767233796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45983.57767233796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45983.57767233796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45983.57767233796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45983.57767233796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45983.57767233796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45983.57767233796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45983.57767233796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45983.57767233796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45983.57767233796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45983.57767233796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45983.57767233796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45983.57767233796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45983.57767233796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45983.57767233796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45983.57767233796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45983.57767233796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45983.57767233796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45983.57767233796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45983.57767233796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45983.57767233796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45983.57767233796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45983.57767233796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45983.57767233796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ref="G249:G312" ca="1" si="4">IFERROR(NOW()-F249,"-")</f>
        <v>45983.57767233796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45983.57767233796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45983.57767233796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45983.57767233796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45983.57767233796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45983.57767233796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45983.57767233796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45983.57767233796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45983.57767233796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45983.57767233796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45983.57767233796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45983.57767233796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45983.57767233796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45983.57767233796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45983.57767233796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45983.57767233796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45983.57767233796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45983.57767233796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45983.57767233796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45983.57767233796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45983.57767233796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45983.57767233796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45983.57767233796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45983.57767233796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45983.57767233796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45983.57767233796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45983.57767233796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45983.57767233796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45983.57767233796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45983.57767233796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45983.57767233796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45983.57767233796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45983.57767233796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45983.57767233796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45983.57767233796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45983.57767233796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45983.57767233796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45983.57767233796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45983.57767233796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45983.57767233796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45983.57767233796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45983.57767233796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45983.57767233796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45983.57767233796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45983.57767233796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45983.57767233796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45983.57767233796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45983.57767233796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45983.57767233796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45983.57767233796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45983.57767233796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45983.57767233796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45983.57767233796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45983.57767233796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45983.57767233796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45983.57767233796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45983.57767233796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45983.57767233796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45983.57767233796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45983.57767233796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45983.57767233796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45983.57767233796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45983.57767233796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45983.57767233796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ref="G313:G376" ca="1" si="5">IFERROR(NOW()-F313,"-")</f>
        <v>45983.57767233796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45983.57767233796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45983.57767233796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45983.57767233796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45983.57767233796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45983.57767233796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45983.57767233796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45983.57767233796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45983.57767233796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45983.57767233796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45983.57767233796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45983.57767233796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45983.57767233796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45983.57767233796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45983.57767233796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45983.57767233796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45983.57767233796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45983.57767233796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45983.57767233796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45983.57767233796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45983.57767233796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45983.57767233796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45983.57767233796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45983.57767233796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45983.57767233796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45983.57767233796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45983.57767233796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45983.57767233796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45983.57767233796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45983.57767233796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45983.57767233796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45983.57767233796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45983.57767233796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45983.57767233796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45983.57767233796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45983.57767233796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45983.57767233796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45983.57767233796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45983.57767233796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45983.57767233796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45983.57767233796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45983.57767233796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45983.57767233796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45983.57767233796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45983.57767233796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45983.57767233796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45983.57767233796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45983.57767233796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45983.57767233796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45983.57767233796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45983.57767233796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45983.57767233796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45983.57767233796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45983.57767233796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45983.57767233796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45983.57767233796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45983.57767233796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45983.57767233796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45983.57767233796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45983.57767233796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45983.57767233796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45983.57767233796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45983.57767233796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45983.57767233796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ref="G377:G440" ca="1" si="6">IFERROR(NOW()-F377,"-")</f>
        <v>45983.57767233796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45983.57767233796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45983.57767233796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45983.57767233796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45983.57767233796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45983.57767233796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45983.57767233796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45983.57767233796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45983.57767233796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45983.57767233796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45983.57767233796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45983.57767233796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45983.57767233796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45983.57767233796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45983.57767233796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45983.57767233796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45983.57767233796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45983.57767233796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45983.57767233796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45983.57767233796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45983.57767233796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45983.57767233796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45983.57767233796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45983.57767233796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45983.57767233796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45983.57767233796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45983.57767233796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45983.57767233796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45983.57767233796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45983.57767233796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45983.57767233796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45983.57767233796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45983.57767233796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45983.57767233796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45983.57767233796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45983.57767233796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45983.57767233796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45983.57767233796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45983.57767233796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45983.57767233796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45983.57767233796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45983.57767233796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45983.57767233796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45983.57767233796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45983.57767233796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45983.57767233796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45983.57767233796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45983.57767233796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45983.57767233796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45983.57767233796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45983.57767233796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45983.57767233796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45983.57767233796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45983.57767233796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45983.57767233796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45983.57767233796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45983.57767233796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45983.57767233796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45983.57767233796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45983.57767233796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45983.57767233796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45983.57767233796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45983.57767233796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45983.57767233796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ref="G441:G504" ca="1" si="7">IFERROR(NOW()-F441,"-")</f>
        <v>45983.57767233796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45983.57767233796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45983.57767233796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45983.57767233796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45983.57767233796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45983.57767233796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45983.57767233796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45983.57767233796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45983.57767233796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45983.57767233796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45983.57767233796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45983.57767233796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45983.57767233796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45983.57767233796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45983.57767233796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45983.57767233796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45983.57767233796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45983.57767233796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45983.57767233796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45983.57767233796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45983.57767233796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45983.57767233796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45983.57767233796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45983.57767233796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45983.57767233796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45983.57767233796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45983.57767233796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45983.57767233796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45983.57767233796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45983.57767233796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45983.57767233796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45983.57767233796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45983.57767233796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45983.57767233796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45983.57767233796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45983.57767233796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45983.57767233796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45983.57767233796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45983.57767233796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45983.57767233796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45983.57767233796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45983.57767233796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45983.57767233796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45983.57767233796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45983.57767233796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45983.57767233796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45983.57767233796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45983.57767233796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45983.57767233796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45983.57767233796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45983.57767233796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45983.57767233796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45983.57767233796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45983.57767233796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45983.57767233796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45983.57767233796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45983.57767233796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45983.57767233796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45983.57767233796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45983.57767233796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45983.57767233796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45983.57767233796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45983.57767233796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45983.57767233796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ref="G505:G568" ca="1" si="8">IFERROR(NOW()-F505,"-")</f>
        <v>45983.57767233796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45983.57767233796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45983.57767233796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45983.57767233796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45983.57767233796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45983.57767233796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45983.57767233796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45983.57767233796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45983.57767233796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45983.57767233796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45983.57767233796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45983.57767233796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45983.57767233796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45983.57767233796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45983.57767233796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45983.57767233796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45983.57767233796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45983.57767233796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45983.57767233796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45983.57767233796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45983.57767233796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45983.57767233796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45983.57767233796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45983.57767233796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45983.57767233796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45983.57767233796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45983.57767233796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45983.57767233796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45983.57767233796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45983.57767233796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45983.57767233796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45983.57767233796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45983.57767233796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45983.57767233796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45983.57767233796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45983.57767233796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45983.57767233796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45983.57767233796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45983.57767233796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45983.57767233796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45983.57767233796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45983.57767233796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45983.57767233796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45983.57767233796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45983.57767233796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45983.57767233796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45983.57767233796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45983.57767233796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45983.57767233796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45983.57767233796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45983.57767233796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45983.57767233796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45983.57767233796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45983.57767233796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45983.57767233796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45983.57767233796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45983.57767233796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45983.57767233796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45983.57767233796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45983.57767233796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45983.57767233796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45983.57767233796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45983.57767233796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45983.57767233796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ref="G569:G632" ca="1" si="9">IFERROR(NOW()-F569,"-")</f>
        <v>45983.57767233796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45983.57767233796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45983.57767233796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45983.57767233796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45983.57767233796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45983.57767233796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45983.57767233796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45983.57767233796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45983.57767233796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45983.57767233796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45983.57767233796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45983.57767233796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45983.57767233796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45983.57767233796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45983.57767233796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45983.57767233796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45983.57767233796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45983.57767233796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45983.57767233796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45983.57767233796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45983.57767233796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45983.57767233796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45983.57767233796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45983.57767233796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45983.57767233796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45983.57767233796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45983.57767233796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45983.57767233796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45983.57767233796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45983.57767233796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45983.57767233796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45983.57767233796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45983.57767233796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45983.57767233796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45983.57767233796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45983.57767233796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45983.57767233796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45983.57767233796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45983.57767233796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45983.57767233796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45983.57767233796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45983.57767233796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45983.57767233796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45983.57767233796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45983.57767233796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45983.57767233796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45983.57767233796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45983.57767233796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45983.57767233796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45983.57767233796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45983.57767233796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45983.57767233796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45983.57767233796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45983.57767233796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45983.57767233796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45983.57767233796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45983.57767233796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45983.57767233796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45983.57767233796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45983.57767233796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45983.57767233796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45983.57767233796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45983.57767233796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45983.57767233796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ref="G633:G696" ca="1" si="10">IFERROR(NOW()-F633,"-")</f>
        <v>45983.57767233796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45983.57767233796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45983.57767233796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45983.57767233796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45983.57767233796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45983.57767233796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45983.57767233796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45983.57767233796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45983.57767233796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45983.57767233796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45983.57767233796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45983.57767233796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45983.57767233796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45983.57767233796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45983.57767233796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45983.57767233796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45983.57767233796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45983.57767233796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45983.57767233796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45983.57767233796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45983.57767233796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45983.57767233796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45983.57767233796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45983.57767233796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45983.57767233796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45983.57767233796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45983.57767233796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45983.57767233796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45983.57767233796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45983.57767233796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45983.57767233796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45983.57767233796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45983.57767233796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45983.57767233796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45983.57767233796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45983.57767233796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45983.57767233796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45983.57767233796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45983.57767233796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45983.57767233796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45983.57767233796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45983.57767233796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45983.57767233796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45983.57767233796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45983.57767233796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45983.57767233796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45983.57767233796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45983.57767233796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45983.57767233796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45983.57767233796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45983.57767233796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45983.57767233796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45983.57767233796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45983.57767233796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45983.57767233796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45983.57767233796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45983.57767233796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45983.57767233796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45983.57767233796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45983.57767233796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45983.57767233796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45983.57767233796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45983.57767233796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45983.57767233796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ref="G697:G760" ca="1" si="11">IFERROR(NOW()-F697,"-")</f>
        <v>45983.57767233796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45983.57767233796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45983.57767233796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45983.57767233796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45983.57767233796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45983.57767233796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45983.57767233796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45983.57767233796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45983.57767233796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45983.57767233796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45983.57767233796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45983.57767233796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45983.57767233796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45983.57767233796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45983.57767233796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45983.57767233796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45983.57767233796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45983.57767233796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45983.57767233796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45983.57767233796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45983.57767233796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45983.57767233796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45983.57767233796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45983.57767233796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45983.57767233796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45983.57767233796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45983.57767233796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45983.57767233796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45983.57767233796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45983.57767233796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45983.57767233796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45983.57767233796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45983.57767233796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45983.57767233796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45983.57767233796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45983.57767233796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45983.57767233796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45983.57767233796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45983.57767233796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45983.57767233796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45983.57767233796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45983.57767233796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45983.57767233796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45983.57767233796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45983.57767233796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45983.57767233796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45983.57767233796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45983.57767233796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45983.57767233796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45983.57767233796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45983.57767233796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45983.57767233796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45983.57767233796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45983.57767233796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45983.57767233796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45983.57767233796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45983.57767233796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45983.57767233796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45983.57767233796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45983.57767233796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45983.57767233796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45983.57767233796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45983.57767233796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45983.57767233796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ref="G761:G824" ca="1" si="12">IFERROR(NOW()-F761,"-")</f>
        <v>45983.57767233796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45983.57767233796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45983.57767233796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45983.57767233796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45983.57767233796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45983.57767233796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45983.57767233796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45983.57767233796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45983.57767233796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45983.57767233796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45983.57767233796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45983.57767233796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45983.57767233796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45983.57767233796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45983.57767233796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45983.57767233796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45983.57767233796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45983.57767233796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45983.57767233796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45983.57767233796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45983.57767233796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45983.57767233796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45983.57767233796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45983.57767233796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45983.57767233796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45983.57767233796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45983.57767233796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45983.57767233796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45983.57767233796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45983.57767233796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45983.57767233796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45983.57767233796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45983.57767233796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45983.57767233796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45983.57767233796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45983.57767233796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45983.57767233796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45983.57767233796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45983.57767233796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45983.57767233796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45983.57767233796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45983.57767233796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45983.57767233796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45983.57767233796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45983.57767233796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45983.57767233796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45983.57767233796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45983.57767233796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45983.57767233796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45983.57767233796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45983.57767233796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45983.57767233796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45983.57767233796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45983.57767233796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45983.57767233796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45983.57767233796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45983.57767233796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45983.57767233796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45983.57767233796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45983.57767233796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45983.57767233796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45983.57767233796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45983.57767233796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45983.57767233796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ref="G825:G888" ca="1" si="13">IFERROR(NOW()-F825,"-")</f>
        <v>45983.57767233796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45983.57767233796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45983.57767233796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45983.57767233796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45983.57767233796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45983.57767233796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45983.57767233796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45983.57767233796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45983.57767233796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45983.57767233796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45983.57767233796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45983.57767233796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45983.57767233796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45983.57767233796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45983.57767233796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45983.57767233796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45983.57767233796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45983.57767233796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45983.57767233796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45983.57767233796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45983.57767233796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45983.57767233796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45983.57767233796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45983.57767233796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45983.57767233796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45983.57767233796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45983.57767233796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45983.57767233796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45983.57767233796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45983.57767233796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45983.57767233796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45983.57767233796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45983.57767233796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45983.57767233796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45983.57767233796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45983.57767233796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45983.57767233796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45983.57767233796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45983.57767233796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45983.57767233796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45983.57767233796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45983.57767233796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45983.57767233796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45983.57767233796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45983.57767233796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45983.57767233796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45983.57767233796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45983.57767233796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45983.57767233796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45983.57767233796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45983.57767233796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45983.57767233796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45983.57767233796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45983.57767233796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45983.57767233796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45983.57767233796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45983.57767233796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45983.57767233796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45983.57767233796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45983.57767233796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45983.57767233796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45983.57767233796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45983.57767233796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45983.57767233796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ref="G889:G952" ca="1" si="14">IFERROR(NOW()-F889,"-")</f>
        <v>45983.57767233796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45983.57767233796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45983.57767233796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45983.57767233796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45983.57767233796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45983.57767233796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45983.57767233796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45983.57767233796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45983.57767233796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45983.57767233796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45983.57767233796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45983.57767233796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45983.57767233796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45983.57767233796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45983.57767233796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45983.57767233796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45983.57767233796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45983.57767233796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45983.57767233796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45983.57767233796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45983.57767233796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45983.57767233796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45983.57767233796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45983.57767233796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45983.57767233796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45983.57767233796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45983.57767233796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45983.57767233796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45983.57767233796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45983.57767233796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45983.57767233796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45983.57767233796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45983.57767233796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45983.57767233796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45983.57767233796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45983.57767233796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45983.57767233796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45983.57767233796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45983.57767233796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45983.57767233796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45983.57767233796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45983.57767233796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45983.57767233796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45983.57767233796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45983.57767233796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45983.57767233796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45983.57767233796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45983.57767233796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45983.57767233796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45983.57767233796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45983.57767233796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45983.57767233796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45983.57767233796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45983.57767233796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45983.57767233796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45983.57767233796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45983.57767233796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45983.57767233796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45983.57767233796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45983.57767233796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45983.57767233796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45983.57767233796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45983.57767233796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45983.57767233796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ref="G953:G967" ca="1" si="15">IFERROR(NOW()-F953,"-")</f>
        <v>45983.57767233796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45983.57767233796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45983.57767233796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45983.57767233796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45983.57767233796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45983.57767233796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45983.57767233796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45983.57767233796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45983.57767233796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45983.57767233796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45983.57767233796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45983.57767233796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45983.57767233796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45983.57767233796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45983.57767233796</v>
      </c>
      <c r="H967" s="22"/>
      <c r="I967" s="19" t="str">
        <f>IFERROR(VLOOKUP(D967,DB!A:F,6,0),"")</f>
        <v/>
      </c>
      <c r="J967" s="18" t="str">
        <f>IFERROR(VLOOKUP(D967,DB!A:G,7,0),"")</f>
        <v/>
      </c>
      <c r="K967" s="45"/>
      <c r="L967" s="23" t="str">
        <f>IFERROR(VLOOKUP(D967,DB!A:I,9,0),"")</f>
        <v/>
      </c>
    </row>
  </sheetData>
  <dataValidations count="2">
    <dataValidation allowBlank="1" showInputMessage="1" showErrorMessage="1" sqref="E1" xr:uid="{5914219A-CB83-432D-936A-CC0CB6F3982A}"/>
    <dataValidation type="list" allowBlank="1" showInputMessage="1" showErrorMessage="1" sqref="E2:E9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280.0969547453642</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37546</v>
      </c>
      <c r="E3" s="94" t="s">
        <v>39021</v>
      </c>
      <c r="F3" s="95">
        <v>45983.511886574073</v>
      </c>
      <c r="G3" s="96">
        <f t="shared" ref="G3:G11" ca="1" si="0">IFERROR(NOW()-F3,"")</f>
        <v>6.5785763887106441E-2</v>
      </c>
      <c r="H3" s="95">
        <v>45983.500081018516</v>
      </c>
      <c r="I3" s="113" t="str">
        <f>IFERROR(VLOOKUP(D3,DB!A:F,6,0),"")</f>
        <v>Generator-SG</v>
      </c>
      <c r="J3" s="113" t="str">
        <f>IFERROR(VLOOKUP(D3,DB!A:G,7,0),"")</f>
        <v>Dead</v>
      </c>
      <c r="K3" s="97" t="s">
        <v>39114</v>
      </c>
      <c r="L3" s="91" t="str">
        <f>IFERROR(VLOOKUP(D3,DB!A:I,9,0),"")</f>
        <v>Latis</v>
      </c>
    </row>
    <row r="4" spans="1:16" ht="15" customHeight="1">
      <c r="A4" s="113" t="s">
        <v>39115</v>
      </c>
      <c r="B4" s="113" t="str">
        <f>IFERROR(VLOOKUP(D4,DB!A:K,11,0),"")</f>
        <v>R4</v>
      </c>
      <c r="C4" s="93">
        <v>2</v>
      </c>
      <c r="D4" s="91" t="s">
        <v>36279</v>
      </c>
      <c r="E4" s="94" t="s">
        <v>39021</v>
      </c>
      <c r="F4" s="95">
        <v>45983.533668981479</v>
      </c>
      <c r="G4" s="96">
        <f t="shared" ca="1" si="0"/>
        <v>4.4003356480970979E-2</v>
      </c>
      <c r="H4" s="95">
        <v>45983.521863425929</v>
      </c>
      <c r="I4" s="113" t="str">
        <f>IFERROR(VLOOKUP(D4,DB!A:F,6,0),"")</f>
        <v>Generator-SG</v>
      </c>
      <c r="J4" s="113" t="str">
        <f>IFERROR(VLOOKUP(D4,DB!A:G,7,0),"")</f>
        <v>Weak</v>
      </c>
      <c r="K4" s="97" t="s">
        <v>39116</v>
      </c>
      <c r="L4" s="91" t="str">
        <f>IFERROR(VLOOKUP(D4,DB!A:I,9,0),"")</f>
        <v>Latis</v>
      </c>
    </row>
    <row r="5" spans="1:16" ht="15" customHeight="1">
      <c r="A5" s="113"/>
      <c r="B5" s="113" t="str">
        <f>IFERROR(VLOOKUP(D5,DB!A:K,11,0),"")</f>
        <v/>
      </c>
      <c r="C5" s="93"/>
      <c r="D5" s="91"/>
      <c r="E5" s="94"/>
      <c r="F5" s="95"/>
      <c r="G5" s="96">
        <f t="shared" ca="1" si="0"/>
        <v>45983.57767233796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45983.57767233796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45983.57767233796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45983.57767233796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45983.57767233796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45983.57767233796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45983.57767233796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45983.57767233796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45983.57767233796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45983.57767233796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45983.57767233796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45983.57767233796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45983.57767233796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45983.57767233796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45983.57767233796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45983.57767233796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45983.57767233796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45983.57767233796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45983.57767233796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45983.57767233796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45983.57767233796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45983.57767233796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45983.57767233796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45983.57767233796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45983.57767233796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45983.57767233796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45983.57767233796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45983.57767233796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45983.57767233796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45983.57767233796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45983.57767233796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45983.57767233796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45983.57767233796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45983.57767233796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45983.57767233796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45983.57767233796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45983.57767233796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45983.57767233796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45983.57767233796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45983.57767233796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45983.57767233796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45983.57767233796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45983.57767233796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45983.57767233796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45983.57767233796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45983.57767233796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45983.57767233796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45983.57767233796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45983.57767233796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45983.57767233796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45983.57767233796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45983.57767233796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45983.57767233796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45983.57767233796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45983.57767233796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45983.57767233796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45983.57767233796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45983.57767233796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45983.57767233796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45983.57767233796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45983.57767233796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45983.57767233796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45983.57767233796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45983.57767233796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45983.57767233796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45983.57767233796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45983.57767233796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45983.57767233796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45983.57767233796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45983.57767233796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45983.57767233796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45983.57767233796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45983.57767233796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45983.57767233796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45983.57767233796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45983.57767233796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45983.57767233796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45983.57767233796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45983.57767233796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45983.57767233796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45983.57767233796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45983.57767233796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45983.57767233796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45983.57767233796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45983.57767233796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45983.57767233796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45983.57767233796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45983.57767233796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45983.57767233796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45983.57767233796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45983.57767233796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45983.57767233796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45983.57767233796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45983.57767233796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45983.57767233796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45983.57767233796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45983.57767233796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45983.57767233796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45983.57767233796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45983.57767233796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45983.57767233796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45983.57767233796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45983.57767233796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45983.57767233796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45983.57767233796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45983.57767233796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45983.57767233796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45983.57767233796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45983.57767233796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45983.57767233796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45983.57767233796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45983.57767233796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45983.57767233796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45983.57767233796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45983.57767233796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45983.57767233796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45983.57767233796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45983.57767233796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45983.57767233796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45983.57767233796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45983.57767233796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45983.57767233796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45983.57767233796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45983.57767233796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45983.57767233796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45983.57767233796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45983.57767233796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45983.57767233796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45983.57767233796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45983.57767233796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45983.57767233796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45983.57767233796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45983.57767233796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45983.57767233796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45983.57767233796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45983.57767233796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45983.57767233796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45983.57767233796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45983.57767233796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45983.57767233796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45983.57767233796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45983.57767233796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45983.57767233796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45983.57767233796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45983.57767233796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45983.57767233796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45983.57767233796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45983.57767233796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45983.57767233796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45983.57767233796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45983.57767233796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45983.57767233796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45983.57767233796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45983.57767233796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45983.57767233796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45983.57767233796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45983.57767233796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45983.57767233796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45983.57767233796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45983.57767233796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45983.57767233796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45983.57767233796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45983.57767233796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45983.57767233796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45983.57767233796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45983.57767233796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45983.57767233796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45983.57767233796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45983.57767233796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45983.57767233796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45983.57767233796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45983.57767233796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45983.57767233796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45983.57767233796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45983.57767233796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45983.57767233796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45983.57767233796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45983.57767233796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45983.57767233796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45983.57767233796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45983.57767233796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45983.57767233796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45983.57767233796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45983.57767233796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45983.57767233796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45983.57767233796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45983.57767233796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45983.57767233796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45983.57767233796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45983.57767233796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45983.57767233796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45983.57767233796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45983.57767233796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45983.57767233796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45983.57767233796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45983.57767233796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45983.57767233796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45983.57767233796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45983.57767233796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45983.57767233796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45983.57767233796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45983.57767233796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45983.57767233796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45983.57767233796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45983.57767233796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45983.57767233796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45983.57767233796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45983.57767233796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45983.57767233796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45983.57767233796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45983.57767233796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45983.57767233796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45983.57767233796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45983.57767233796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45983.57767233796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45983.57767233796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45983.57767233796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45983.57767233796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45983.57767233796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45983.57767233796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45983.57767233796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45983.57767233796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45983.57767233796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45983.57767233796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45983.57767233796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45983.57767233796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45983.57767233796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45983.57767233796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45983.57767233796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45983.57767233796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45983.57767233796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45983.57767233796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45983.57767233796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45983.57767233796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45983.57767233796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45983.57767233796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45983.57767233796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45983.57767233796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45983.57767233796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45983.57767233796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45983.57767233796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45983.57767233796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45983.57767233796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45983.57767233796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45983.57767233796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45983.57767233796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45983.57767233796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45983.57767233796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45983.57767233796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45983.57767233796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45983.57767233796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45983.57767233796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45983.57767233796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45983.57767233796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45983.57767233796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45983.57767233796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45983.57767233796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45983.57767233796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45983.57767233796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45983.57767233796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45983.57767233796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45983.57767233796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45983.57767233796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45983.57767233796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45983.57767233796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45983.57767233796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45983.57767233796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45983.57767233796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45983.57767233796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45983.57767233796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45983.57767233796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45983.57767233796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45983.57767233796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45983.57767233796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45983.57767233796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45983.57767233796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45983.57767233796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45983.57767233796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45983.57767233796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45983.57767233796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45983.57767233796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45983.57767233796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45983.57767233796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45983.57767233796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45983.57767233796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45983.57767233796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45983.57767233796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45983.57767233796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45983.57767233796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45983.57767233796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45983.57767233796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45983.57767233796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45983.57767233796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45983.57767233796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45983.57767233796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45983.57767233796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45983.57767233796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45983.57767233796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45983.57767233796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45983.57767233796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45983.57767233796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45983.57767233796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45983.57767233796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45983.57767233796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45983.57767233796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45983.57767233796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45983.57767233796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45983.57767233796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45983.57767233796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45983.57767233796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45983.57767233796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45983.57767233796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45983.57767233796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45983.57767233796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45983.57767233796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45983.57767233796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45983.57767233796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45983.57767233796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45983.57767233796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45983.57767233796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45983.57767233796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45983.57767233796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45983.57767233796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45983.57767233796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45983.57767233796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45983.57767233796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45983.57767233796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45983.57767233796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45983.57767233796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45983.57767233796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45983.57767233796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45983.57767233796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45983.57767233796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45983.57767233796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45983.57767233796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45983.57767233796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45983.57767233796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45983.57767233796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45983.57767233796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45983.57767233796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45983.57767233796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45983.57767233796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45983.57767233796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45983.57767233796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45983.57767233796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45983.57767233796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45983.57767233796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45983.57767233796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45983.57767233796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45983.57767233796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45983.57767233796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45983.57767233796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45983.57767233796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45983.57767233796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45983.57767233796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45983.57767233796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45983.57767233796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45983.57767233796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45983.57767233796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45983.57767233796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45983.57767233796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45983.57767233796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45983.57767233796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45983.57767233796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45983.57767233796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45983.57767233796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45983.57767233796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45983.57767233796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45983.57767233796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45983.57767233796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45983.57767233796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45983.57767233796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45983.57767233796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45983.57767233796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45983.57767233796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45983.57767233796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45983.57767233796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45983.57767233796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45983.57767233796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45983.57767233796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45983.57767233796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45983.57767233796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45983.57767233796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45983.57767233796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45983.57767233796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45983.57767233796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45983.57767233796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45983.57767233796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45983.57767233796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45983.57767233796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45983.57767233796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45983.57767233796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45983.57767233796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45983.57767233796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45983.57767233796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45983.57767233796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45983.57767233796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45983.57767233796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45983.57767233796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45983.57767233796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45983.57767233796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45983.57767233796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45983.57767233796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45983.57767233796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45983.57767233796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45983.57767233796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45983.57767233796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45983.57767233796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45983.57767233796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45983.57767233796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45983.57767233796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45983.57767233796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45983.57767233796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45983.57767233796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45983.57767233796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45983.57767233796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45983.57767233796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45983.57767233796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45983.57767233796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45983.57767233796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45983.57767233796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45983.57767233796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45983.57767233796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45983.57767233796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45983.57767233796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45983.57767233796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45983.57767233796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45983.57767233796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45983.57767233796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45983.57767233796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45983.57767233796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45983.57767233796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45983.57767233796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45983.57767233796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45983.57767233796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45983.57767233796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45983.57767233796</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4"/>
  <sheetViews>
    <sheetView tabSelected="1" topLeftCell="C1" workbookViewId="0">
      <selection activeCell="D9" sqref="D9: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91.745612152772082</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57.388795023143757</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34.916561226847989</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6.0628690972225741</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2.2043737268468249</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0.8091190972190816</v>
      </c>
      <c r="H7" s="128">
        <v>45982.753275462965</v>
      </c>
      <c r="I7" s="109" t="str">
        <f>IFERROR(VLOOKUP(D7,DB!A:F,6,0),"")</f>
        <v>SCECO</v>
      </c>
      <c r="J7" s="109" t="str">
        <f>IFERROR(VLOOKUP(D7,DB!A:G,7,0),"")</f>
        <v>Good</v>
      </c>
      <c r="K7" s="109" t="s">
        <v>39128</v>
      </c>
      <c r="L7" s="109" t="str">
        <f>IFERROR(VLOOKUP(D7,DB!A:I,9,0),"")</f>
        <v>Latis</v>
      </c>
    </row>
    <row r="8" spans="1:13">
      <c r="A8" s="109"/>
      <c r="B8" s="109" t="str">
        <f>IFERROR(VLOOKUP(D8,DB!A:K,11,0),"")</f>
        <v/>
      </c>
      <c r="C8" s="109"/>
      <c r="D8"/>
      <c r="E8" s="109"/>
      <c r="F8" s="109"/>
      <c r="G8" s="111">
        <f ca="1">IFERROR(NOW()-F8,"")</f>
        <v>45983.57767233796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45983.57767233796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45983.57767233796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45983.57767233796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45983.57767233796</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45983.57767233796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45983.57767233796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45983.57767233796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45983.57767233796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45983.57767233796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45983.57767233796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45983.57767233796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45983.57767233796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45983.57767233796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45983.57767233796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45983.57767233796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45983.57767233796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45983.57767233796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45983.57767233796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45983.57767233796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45983.57767233796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45983.57767233796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45983.57767233796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45983.57767233796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45983.57767233796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45983.57767233796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45983.57767233796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45983.57767233796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45983.57767233796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45983.57767233796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45983.57767233796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45983.57767233796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45983.57767233796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45983.57767233796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45983.57767233796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45983.57767233796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45983.57767233796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45983.57767233796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45983.57767233796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45983.57767233796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45983.57767233796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45983.57767233796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45983.57767233796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45983.57767233796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45983.57767233796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45983.57767233796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45983.57767233796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45983.57767233796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45983.57767233796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45983.57767233796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45983.57767233796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45983.57767233796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45983.57767233796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45983.57767233796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45983.57767233796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45983.57767233796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45983.57767233796</v>
      </c>
      <c r="H64" s="109"/>
      <c r="I64" s="109" t="str">
        <f>IFERROR(VLOOKUP(D64,DB!A:F,6,0),"")</f>
        <v/>
      </c>
      <c r="J64" s="109" t="str">
        <f>IFERROR(VLOOKUP(D64,DB!A:G,7,0),"")</f>
        <v/>
      </c>
      <c r="K64" s="109"/>
      <c r="L64" s="109" t="str">
        <f>IFERROR(VLOOKUP(D64,DB!A:I,9,0),"")</f>
        <v/>
      </c>
    </row>
    <row r="65" spans="1:12">
      <c r="A65" s="131"/>
      <c r="B65" s="131" t="str">
        <f>IFERROR(VLOOKUP(D65,DB!A:K,11,0),"")</f>
        <v/>
      </c>
      <c r="C65" s="131"/>
      <c r="D65" s="131"/>
      <c r="E65" s="131"/>
      <c r="F65" s="132"/>
      <c r="G65" s="111">
        <f ca="1">IFERROR(NOW()-F65,"")</f>
        <v>45983.57767233796</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45983.57767233796</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45983.57767233796</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45983.57767233796</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45983.57767233796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45983.57767233796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45983.57767233796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45983.57767233796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45983.57767233796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45983.57767233796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45983.57767233796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45983.57767233796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45983.57767233796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45983.57767233796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45983.57767233796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45983.57767233796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45983.57767233796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45983.57767233796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45983.57767233796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45983.57767233796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45983.57767233796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45983.57767233796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45983.57767233796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45983.57767233796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45983.57767233796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45983.57767233796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45983.57767233796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45983.57767233796</v>
      </c>
      <c r="H92" s="132"/>
      <c r="I92" s="131" t="str">
        <f>IFERROR(VLOOKUP(D92,DB!A:F,6,0),"")</f>
        <v/>
      </c>
      <c r="J92" s="131" t="str">
        <f>IFERROR(VLOOKUP(D92,DB!A:G,7,0),"")</f>
        <v/>
      </c>
      <c r="K92" s="131"/>
      <c r="L92" s="131" t="str">
        <f>IFERROR(VLOOKUP(D92,DB!A:I,9,0),"")</f>
        <v/>
      </c>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
  <sheetViews>
    <sheetView workbookViewId="0">
      <selection activeCell="E2" sqref="E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R6</v>
      </c>
      <c r="C2" s="120"/>
      <c r="D2" s="149" t="s">
        <v>33892</v>
      </c>
      <c r="E2" s="109"/>
      <c r="F2" s="121"/>
      <c r="G2" s="104">
        <f ca="1">IFERROR(NOW()-F2,"-")</f>
        <v>45983.57767233796</v>
      </c>
      <c r="H2" s="121"/>
      <c r="I2" s="119" t="str">
        <f>IFERROR(VLOOKUP(D2,DB!A:F,6,0),"")</f>
        <v>SCECO</v>
      </c>
      <c r="J2" s="119" t="str">
        <f>IFERROR(VLOOKUP(D2,DB!A:G,7,0),"")</f>
        <v>Vandalized+No BB Design</v>
      </c>
      <c r="K2" s="122"/>
      <c r="L2" s="123" t="str">
        <f>IFERROR(VLOOKUP(D2,DB!A:I,9,0),"")</f>
        <v>Latis</v>
      </c>
    </row>
    <row r="3" spans="1:16382" ht="31.5" customHeight="1">
      <c r="A3" s="118"/>
      <c r="B3" s="119" t="str">
        <f>IFERROR(VLOOKUP(D3,DB!A:K,11,0),"")</f>
        <v/>
      </c>
      <c r="C3" s="120"/>
      <c r="D3" s="119"/>
      <c r="E3" s="109"/>
      <c r="F3" s="121"/>
      <c r="G3" s="104">
        <f ca="1">IFERROR(NOW()-F3,"-")</f>
        <v>45983.57767233796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45983.57767233796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ca="1">IFERROR(NOW()-F5,"-")</f>
        <v>45983.57767233796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16" ca="1" si="0">IFERROR(NOW()-F6,"-")</f>
        <v>45983.57767233796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45983.57767233796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45983.57767233796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45983.57767233796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45983.57767233796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45983.57767233796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45983.57767233796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45983.57767233796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45983.57767233796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45983.57767233796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45983.57767233796</v>
      </c>
      <c r="H16" s="121"/>
      <c r="I16" s="119" t="str">
        <f>IFERROR(VLOOKUP(D16,DB!A:F,6,0),"")</f>
        <v/>
      </c>
      <c r="J16" s="119" t="str">
        <f>IFERROR(VLOOKUP(D16,DB!A:G,7,0),"")</f>
        <v/>
      </c>
      <c r="K16" s="122"/>
      <c r="L16" s="123" t="str">
        <f>IFERROR(VLOOKUP(D16,DB!A:I,9,0),"")</f>
        <v/>
      </c>
    </row>
  </sheetData>
  <dataValidations count="2">
    <dataValidation allowBlank="1" showInputMessage="1" showErrorMessage="1" sqref="E1" xr:uid="{9E1BC488-8814-4F8A-8DBE-742B3278AB71}"/>
    <dataValidation type="list" allowBlank="1" showInputMessage="1" showErrorMessage="1" sqref="E2:E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2025-11-22T10:51:56Z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