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521" documentId="13_ncr:1_{F6CB121F-512D-4AA6-A0C1-0FB36C537598}" xr6:coauthVersionLast="47" xr6:coauthVersionMax="47" xr10:uidLastSave="{4E9C7CBD-66A1-406D-9F0A-848DC058B916}"/>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<sst xmlns="http://schemas.openxmlformats.org/spreadsheetml/2006/main" count="179029" uniqueCount="39106">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</sst>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9" totalsRowShown="0" headerRowDxfId="174" dataDxfId="173" headerRowBorderDxfId="171" tableBorderDxfId="172" totalsRowBorderDxfId="170">
  <autoFilter ref="A1:L3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8" totalsRowShown="0" headerRowDxfId="31" dataDxfId="30" headerRowBorderDxfId="28" tableBorderDxfId="29">
  <autoFilter ref="A1:L43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9" totalsRowShown="0" headerRowDxfId="15" dataDxfId="14" headerRowBorderDxfId="12" tableBorderDxfId="13">
  <autoFilter ref="A1:L8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9"/>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296.0545494212929</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0.37523229166254168</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0.37393599536881084</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45959.002975347219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45959.002975347219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45959.002975347219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45959.002975347219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45959.002975347219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45959.002975347219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45959.002975347219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45959.002975347219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45959.002975347219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45959.002975347219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45959.002975347219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45959.002975347219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45959.002975347219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45959.002975347219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45959.002975347219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45959.002975347219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45959.002975347219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45959.002975347219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45959.002975347219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45959.002975347219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45959.002975347219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45959.002975347219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45959.002975347219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45959.002975347219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45959.002975347219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45959.002975347219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45959.002975347219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45959.002975347219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45959.002975347219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45959.002975347219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45959.002975347219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45959.002975347219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45959.002975347219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45959.002975347219</v>
      </c>
      <c r="H38" s="136"/>
      <c r="I38" s="134" t="str">
        <f>IFERROR(VLOOKUP(D38,DB!A:F,6,0),"")</f>
        <v/>
      </c>
      <c r="J38" s="134" t="str">
        <f>IFERROR(VLOOKUP(D38,DB!A:G,7,0),"")</f>
        <v/>
      </c>
      <c r="K38" s="138"/>
      <c r="L38" s="139" t="str">
        <f>IFERROR(VLOOKUP(D38,DB!A:I,9,0),"")</f>
        <v/>
      </c>
    </row>
    <row r="39" spans="1:12" ht="15" customHeight="1">
      <c r="A39" s="145"/>
      <c r="B39" s="146" t="str">
        <f>IFERROR(VLOOKUP(D39,DB!A:K,11,0),"")</f>
        <v/>
      </c>
      <c r="C39" s="146"/>
      <c r="D39" s="146"/>
      <c r="E39" s="147"/>
      <c r="F39" s="148"/>
      <c r="G39" s="149">
        <f ca="1">IFERROR(NOW()-F39,"")</f>
        <v>45959.002975347219</v>
      </c>
      <c r="H39" s="148"/>
      <c r="I39" s="146" t="str">
        <f>IFERROR(VLOOKUP(D39,DB!A:F,6,0),"")</f>
        <v/>
      </c>
      <c r="J39" s="146" t="str">
        <f>IFERROR(VLOOKUP(D39,DB!A:G,7,0),"")</f>
        <v/>
      </c>
      <c r="K39" s="150"/>
      <c r="L39" s="151" t="str">
        <f>IFERROR(VLOOKUP(D39,DB!A:I,9,0),"")</f>
        <v/>
      </c>
    </row>
  </sheetData>
  <customSheetViews>
    <customSheetView guid="{F6042A99-DD27-4453-835D-0834D95730CC}" filter="1" showAutoFilter="1">
      <pageMargins left="0" right="0" top="0" bottom="0" header="0" footer="0"/>
      <autoFilter ref="B1:M1" xr:uid="{97E7B92A-A2F6-47FE-8268-4E8E8F249FBD}"/>
    </customSheetView>
  </customSheetViews>
  <dataValidations count="2">
    <dataValidation allowBlank="1" showInputMessage="1" showErrorMessage="1" sqref="E1" xr:uid="{5DBA255D-CDD9-49FB-AD3C-AF70AB4EE696}"/>
    <dataValidation type="list" allowBlank="1" showInputMessage="1" showErrorMessage="1" sqref="E2:E3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134.00313738425757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0.26089201388822403</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0.22671377314691199</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6.5081828703114297E-2</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45959.002975347219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45959.002975347219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45959.002975347219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45959.002975347219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45959.002975347219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45959.002975347219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45959.002975347219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45959.002975347219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45959.002975347219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45959.002975347219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45959.002975347219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45959.002975347219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45959.002975347219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45959.002975347219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45959.002975347219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45959.002975347219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45959.002975347219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45959.002975347219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45959.002975347219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45959.002975347219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45959.002975347219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45959.002975347219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45959.002975347219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45959.002975347219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45959.002975347219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45959.002975347219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45959.002975347219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45959.002975347219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45959.002975347219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45959.002975347219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45959.002975347219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45959.002975347219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45959.002975347219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45959.002975347219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45959.002975347219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45959.002975347219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45959.002975347219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45959.002975347219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45959.002975347219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45959.002975347219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45959.002975347219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45959.002975347219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45959.002975347219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45959.002975347219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45959.002975347219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45959.002975347219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45959.002975347219</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45959.002975347219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45959.002975347219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45959.002975347219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45959.002975347219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45959.002975347219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45959.002975347219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45959.002975347219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45959.002975347219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45959.002975347219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45959.002975347219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45959.002975347219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45959.002975347219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45959.002975347219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45959.002975347219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45959.002975347219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45959.002975347219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45959.002975347219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45959.002975347219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45959.002975347219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45959.002975347219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45959.002975347219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45959.002975347219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45959.002975347219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45959.002975347219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45959.002975347219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45959.002975347219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45959.002975347219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45959.002975347219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45959.002975347219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45959.002975347219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45959.002975347219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45959.002975347219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45959.002975347219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45959.002975347219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45959.002975347219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45959.002975347219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45959.002975347219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45959.002975347219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45959.002975347219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45959.002975347219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45959.002975347219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45959.002975347219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45959.002975347219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45959.002975347219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45959.002975347219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45959.002975347219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45959.002975347219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45959.002975347219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45959.002975347219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45959.002975347219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45959.002975347219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45959.002975347219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45959.002975347219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45959.002975347219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45959.002975347219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45959.002975347219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45959.002975347219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45959.002975347219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45959.002975347219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45959.002975347219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45959.002975347219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45959.002975347219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45959.002975347219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45959.002975347219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45959.002975347219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45959.002975347219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45959.002975347219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45959.002975347219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45959.002975347219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45959.002975347219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45959.002975347219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45959.002975347219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45959.002975347219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45959.002975347219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45959.002975347219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45959.002975347219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45959.002975347219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45959.002975347219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45959.002975347219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45959.002975347219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45959.002975347219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45959.002975347219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45959.002975347219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45959.002975347219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45959.002975347219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45959.002975347219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45959.002975347219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45959.002975347219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45959.002975347219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45959.002975347219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45959.002975347219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45959.002975347219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45959.002975347219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45959.002975347219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45959.002975347219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45959.002975347219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45959.002975347219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45959.002975347219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45959.002975347219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45959.002975347219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45959.002975347219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45959.002975347219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45959.002975347219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45959.002975347219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45959.002975347219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45959.002975347219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45959.002975347219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45959.002975347219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45959.002975347219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45959.002975347219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45959.002975347219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45959.002975347219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45959.002975347219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45959.002975347219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45959.002975347219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45959.002975347219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45959.002975347219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45959.002975347219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45959.002975347219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45959.002975347219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45959.002975347219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45959.002975347219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45959.002975347219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45959.002975347219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45959.002975347219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45959.002975347219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45959.002975347219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45959.002975347219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45959.002975347219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45959.002975347219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45959.002975347219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45959.002975347219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45959.002975347219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45959.002975347219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45959.002975347219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45959.002975347219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45959.002975347219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45959.002975347219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45959.002975347219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45959.002975347219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45959.002975347219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45959.002975347219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45959.002975347219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45959.002975347219</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0"/>
      <c r="E2" s="18"/>
      <c r="F2" s="20"/>
      <c r="G2" s="21">
        <f t="shared" ref="G2:G3" ca="1" si="0">IFERROR(NOW()-F2,"-")</f>
        <v>45959.002975347219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45959.002975347219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45959.002975347219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45959.002975347219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45959.002975347219</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45959.002975347219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45959.002975347219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45959.002975347219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45959.002975347219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45959.002975347219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45959.002975347219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45959.002975347219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45959.002975347219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45959.002975347219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45959.002975347219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45959.002975347219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45959.002975347219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45959.002975347219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45959.002975347219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45959.002975347219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45959.002975347219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45959.002975347219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45959.002975347219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45959.002975347219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45959.002975347219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45959.002975347219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45959.002975347219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45959.002975347219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45959.002975347219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45959.002975347219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45959.002975347219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45959.002975347219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45959.002975347219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45959.002975347219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45959.002975347219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45959.002975347219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45959.002975347219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45959.002975347219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45959.002975347219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45959.002975347219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45959.002975347219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45959.002975347219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45959.002975347219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45959.002975347219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45959.002975347219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45959.002975347219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45959.002975347219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45959.002975347219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45959.002975347219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45959.002975347219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45959.002975347219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45959.002975347219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45959.002975347219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45959.002975347219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45959.002975347219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45959.002975347219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45959.002975347219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45959.002975347219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45959.002975347219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45959.002975347219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45959.002975347219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45959.002975347219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45959.002975347219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45959.002975347219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45959.002975347219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45959.002975347219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45959.002975347219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45959.002975347219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45959.002975347219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45959.002975347219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45959.002975347219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45959.002975347219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45959.002975347219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45959.002975347219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45959.002975347219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45959.002975347219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45959.002975347219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45959.002975347219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45959.002975347219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45959.002975347219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45959.002975347219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45959.002975347219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45959.002975347219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45959.002975347219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45959.002975347219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45959.002975347219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45959.002975347219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45959.002975347219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45959.002975347219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45959.002975347219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45959.002975347219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45959.002975347219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45959.002975347219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45959.002975347219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45959.002975347219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45959.002975347219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45959.002975347219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45959.002975347219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45959.002975347219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45959.002975347219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45959.002975347219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45959.002975347219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45959.002975347219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45959.002975347219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45959.002975347219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45959.002975347219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45959.002975347219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45959.002975347219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45959.002975347219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45959.002975347219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45959.002975347219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45959.002975347219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45959.002975347219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45959.002975347219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45959.002975347219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45959.002975347219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45959.002975347219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45959.002975347219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45959.002975347219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45959.002975347219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45959.002975347219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45959.002975347219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45959.002975347219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45959.002975347219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45959.002975347219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45959.002975347219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45959.002975347219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45959.002975347219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45959.002975347219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45959.002975347219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45959.002975347219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45959.002975347219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45959.002975347219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45959.002975347219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45959.002975347219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45959.002975347219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45959.002975347219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45959.002975347219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45959.002975347219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45959.002975347219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45959.002975347219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45959.002975347219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45959.002975347219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45959.002975347219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45959.002975347219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45959.002975347219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45959.002975347219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45959.002975347219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45959.002975347219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45959.002975347219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45959.002975347219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45959.002975347219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45959.002975347219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45959.002975347219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45959.002975347219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45959.002975347219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45959.002975347219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45959.002975347219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45959.002975347219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45959.002975347219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45959.002975347219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45959.002975347219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45959.002975347219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45959.002975347219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45959.002975347219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45959.002975347219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45959.002975347219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45959.002975347219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45959.002975347219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45959.002975347219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45959.002975347219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45959.002975347219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45959.002975347219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45959.002975347219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45959.002975347219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45959.002975347219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45959.002975347219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45959.002975347219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45959.002975347219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45959.002975347219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45959.002975347219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45959.002975347219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45959.002975347219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45959.002975347219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45959.002975347219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45959.002975347219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45959.002975347219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45959.002975347219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45959.002975347219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45959.002975347219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45959.002975347219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45959.002975347219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45959.002975347219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45959.002975347219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45959.002975347219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45959.002975347219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45959.002975347219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45959.002975347219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45959.002975347219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45959.002975347219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45959.002975347219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45959.002975347219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45959.002975347219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45959.002975347219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45959.002975347219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45959.002975347219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45959.002975347219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45959.002975347219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45959.002975347219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45959.002975347219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45959.002975347219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45959.002975347219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45959.002975347219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45959.002975347219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45959.002975347219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45959.002975347219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45959.002975347219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45959.002975347219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45959.002975347219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45959.002975347219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45959.002975347219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45959.002975347219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45959.002975347219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45959.002975347219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45959.002975347219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45959.002975347219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45959.002975347219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45959.002975347219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45959.002975347219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45959.002975347219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45959.002975347219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45959.002975347219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45959.002975347219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45959.002975347219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45959.002975347219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45959.002975347219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45959.002975347219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45959.002975347219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45959.002975347219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45959.002975347219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45959.002975347219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45959.002975347219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45959.002975347219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45959.002975347219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45959.002975347219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45959.002975347219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45959.002975347219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45959.002975347219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45959.002975347219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45959.002975347219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45959.002975347219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45959.002975347219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45959.002975347219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45959.002975347219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45959.002975347219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45959.002975347219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45959.002975347219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45959.002975347219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45959.002975347219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45959.002975347219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45959.002975347219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45959.002975347219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45959.002975347219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45959.002975347219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45959.002975347219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45959.002975347219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45959.002975347219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45959.002975347219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45959.002975347219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45959.002975347219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45959.002975347219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45959.002975347219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45959.002975347219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45959.002975347219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45959.002975347219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45959.002975347219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45959.002975347219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45959.002975347219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45959.002975347219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45959.002975347219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45959.002975347219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45959.002975347219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45959.002975347219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45959.002975347219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45959.002975347219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45959.002975347219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45959.002975347219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45959.002975347219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45959.002975347219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45959.002975347219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45959.002975347219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45959.002975347219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45959.002975347219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45959.002975347219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45959.002975347219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45959.002975347219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45959.002975347219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45959.002975347219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45959.002975347219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45959.002975347219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45959.002975347219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45959.002975347219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45959.002975347219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45959.002975347219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45959.002975347219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45959.002975347219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45959.002975347219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45959.002975347219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45959.002975347219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45959.002975347219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45959.002975347219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45959.002975347219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45959.002975347219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45959.002975347219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45959.002975347219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45959.002975347219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45959.002975347219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45959.002975347219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45959.002975347219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45959.002975347219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45959.002975347219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45959.002975347219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45959.002975347219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45959.002975347219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45959.002975347219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45959.002975347219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45959.002975347219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45959.002975347219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45959.002975347219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45959.002975347219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45959.002975347219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45959.002975347219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45959.002975347219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45959.002975347219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45959.002975347219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45959.002975347219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45959.002975347219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45959.002975347219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45959.002975347219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45959.002975347219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45959.002975347219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45959.002975347219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45959.002975347219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45959.002975347219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45959.002975347219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45959.002975347219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45959.002975347219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45959.002975347219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45959.002975347219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45959.002975347219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45959.002975347219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45959.002975347219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45959.002975347219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45959.002975347219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45959.002975347219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45959.002975347219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45959.002975347219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45959.002975347219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45959.002975347219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45959.002975347219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45959.002975347219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45959.002975347219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45959.002975347219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45959.002975347219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45959.002975347219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45959.002975347219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45959.002975347219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45959.002975347219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45959.002975347219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45959.002975347219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45959.002975347219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45959.002975347219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45959.002975347219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45959.002975347219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45959.002975347219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45959.002975347219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45959.002975347219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45959.002975347219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45959.002975347219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45959.002975347219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45959.002975347219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45959.002975347219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45959.002975347219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45959.002975347219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45959.002975347219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45959.002975347219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45959.002975347219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45959.002975347219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45959.002975347219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45959.002975347219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45959.002975347219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45959.002975347219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45959.002975347219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45959.002975347219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45959.002975347219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45959.002975347219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45959.002975347219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45959.002975347219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45959.002975347219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45959.002975347219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45959.002975347219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45959.002975347219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45959.002975347219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45959.002975347219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45959.002975347219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45959.002975347219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45959.002975347219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45959.002975347219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45959.002975347219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45959.002975347219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45959.002975347219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45959.002975347219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45959.002975347219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45959.002975347219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45959.002975347219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45959.002975347219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45959.002975347219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45959.002975347219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45959.002975347219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45959.002975347219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45959.002975347219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45959.002975347219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45959.002975347219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45959.002975347219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45959.002975347219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45959.002975347219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45959.002975347219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45959.002975347219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45959.002975347219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45959.002975347219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45959.002975347219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45959.002975347219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45959.002975347219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45959.002975347219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45959.002975347219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45959.002975347219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45959.002975347219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45959.002975347219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45959.002975347219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45959.002975347219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45959.002975347219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45959.002975347219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45959.002975347219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45959.002975347219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45959.002975347219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45959.002975347219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45959.002975347219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45959.002975347219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45959.002975347219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45959.002975347219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45959.002975347219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45959.002975347219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45959.002975347219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45959.002975347219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45959.002975347219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45959.002975347219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45959.002975347219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45959.002975347219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45959.002975347219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45959.002975347219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45959.002975347219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45959.002975347219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45959.002975347219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45959.002975347219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45959.002975347219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45959.002975347219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45959.002975347219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45959.002975347219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45959.002975347219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45959.002975347219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45959.002975347219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45959.002975347219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45959.002975347219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45959.002975347219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45959.002975347219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45959.002975347219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45959.002975347219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45959.002975347219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45959.002975347219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45959.002975347219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45959.002975347219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45959.002975347219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45959.002975347219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45959.002975347219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45959.002975347219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45959.002975347219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45959.002975347219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45959.002975347219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45959.002975347219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45959.002975347219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45959.002975347219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45959.002975347219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45959.002975347219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45959.002975347219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45959.002975347219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45959.002975347219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45959.002975347219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45959.002975347219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45959.002975347219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45959.002975347219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45959.002975347219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45959.002975347219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45959.002975347219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45959.002975347219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45959.002975347219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45959.002975347219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45959.002975347219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45959.002975347219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45959.002975347219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45959.002975347219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45959.002975347219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45959.002975347219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45959.002975347219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45959.002975347219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45959.002975347219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45959.002975347219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45959.002975347219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45959.002975347219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45959.002975347219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45959.002975347219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45959.002975347219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45959.002975347219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45959.002975347219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45959.002975347219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45959.002975347219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45959.002975347219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45959.002975347219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45959.002975347219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45959.002975347219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45959.002975347219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45959.002975347219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45959.002975347219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45959.002975347219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45959.002975347219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45959.002975347219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45959.002975347219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45959.002975347219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45959.002975347219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45959.002975347219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45959.002975347219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45959.002975347219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45959.002975347219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45959.002975347219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45959.002975347219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45959.002975347219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45959.002975347219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45959.002975347219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45959.002975347219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45959.002975347219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45959.002975347219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45959.002975347219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45959.002975347219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45959.002975347219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45959.002975347219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45959.002975347219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45959.002975347219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45959.002975347219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45959.002975347219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45959.002975347219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45959.002975347219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45959.002975347219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45959.002975347219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45959.002975347219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45959.002975347219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45959.002975347219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45959.002975347219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45959.002975347219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45959.002975347219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45959.002975347219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45959.002975347219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45959.002975347219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45959.002975347219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45959.002975347219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45959.002975347219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45959.002975347219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45959.002975347219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45959.002975347219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45959.002975347219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45959.002975347219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45959.002975347219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45959.002975347219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45959.002975347219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45959.002975347219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45959.002975347219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45959.002975347219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45959.002975347219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45959.002975347219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45959.002975347219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45959.002975347219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45959.002975347219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45959.002975347219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45959.002975347219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45959.002975347219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45959.002975347219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45959.002975347219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45959.002975347219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45959.002975347219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45959.002975347219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45959.002975347219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45959.002975347219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45959.002975347219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45959.002975347219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45959.002975347219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45959.002975347219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45959.002975347219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45959.002975347219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45959.002975347219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45959.002975347219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45959.002975347219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45959.002975347219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45959.002975347219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45959.002975347219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45959.002975347219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45959.002975347219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45959.002975347219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45959.002975347219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45959.002975347219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45959.002975347219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45959.002975347219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45959.002975347219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45959.002975347219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45959.002975347219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45959.002975347219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45959.002975347219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45959.002975347219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45959.002975347219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45959.002975347219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45959.002975347219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45959.002975347219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45959.002975347219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45959.002975347219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45959.002975347219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45959.002975347219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45959.002975347219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45959.002975347219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45959.002975347219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45959.002975347219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45959.002975347219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45959.002975347219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45959.002975347219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45959.002975347219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45959.002975347219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45959.002975347219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45959.002975347219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45959.002975347219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45959.002975347219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45959.002975347219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45959.002975347219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45959.002975347219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45959.002975347219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45959.002975347219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45959.002975347219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45959.002975347219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45959.002975347219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45959.002975347219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45959.002975347219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45959.002975347219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45959.002975347219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45959.002975347219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45959.002975347219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45959.002975347219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45959.002975347219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45959.002975347219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45959.002975347219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45959.002975347219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45959.002975347219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45959.002975347219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45959.002975347219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45959.002975347219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45959.002975347219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45959.002975347219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45959.002975347219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45959.002975347219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45959.002975347219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45959.002975347219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45959.002975347219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45959.002975347219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45959.002975347219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45959.002975347219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45959.002975347219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45959.002975347219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45959.002975347219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45959.002975347219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45959.002975347219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45959.002975347219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45959.002975347219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45959.002975347219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45959.002975347219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45959.002975347219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45959.002975347219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45959.002975347219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45959.002975347219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45959.002975347219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45959.002975347219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45959.002975347219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45959.002975347219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45959.002975347219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45959.002975347219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45959.002975347219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45959.002975347219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45959.002975347219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45959.002975347219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45959.002975347219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45959.002975347219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45959.002975347219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45959.002975347219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45959.002975347219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45959.002975347219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45959.002975347219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45959.002975347219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45959.002975347219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45959.002975347219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45959.002975347219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45959.002975347219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45959.002975347219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45959.002975347219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45959.002975347219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45959.002975347219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45959.002975347219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45959.002975347219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45959.002975347219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45959.002975347219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45959.002975347219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45959.002975347219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45959.002975347219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45959.002975347219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45959.002975347219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45959.002975347219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45959.002975347219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45959.002975347219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45959.002975347219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45959.002975347219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45959.002975347219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45959.002975347219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45959.002975347219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45959.002975347219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45959.002975347219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45959.002975347219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45959.002975347219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45959.002975347219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45959.002975347219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45959.002975347219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45959.002975347219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45959.002975347219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45959.002975347219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45959.002975347219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45959.002975347219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45959.002975347219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45959.002975347219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45959.002975347219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45959.002975347219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45959.002975347219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45959.002975347219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45959.002975347219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45959.002975347219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45959.002975347219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45959.002975347219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45959.002975347219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45959.002975347219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45959.002975347219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45959.002975347219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45959.002975347219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45959.002975347219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45959.002975347219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45959.002975347219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45959.002975347219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45959.002975347219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45959.002975347219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45959.002975347219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45959.002975347219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45959.002975347219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45959.002975347219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45959.002975347219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45959.002975347219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45959.002975347219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45959.002975347219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45959.002975347219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45959.002975347219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45959.002975347219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45959.002975347219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45959.002975347219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45959.002975347219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45959.002975347219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45959.002975347219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45959.002975347219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45959.002975347219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45959.002975347219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45959.002975347219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45959.002975347219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45959.002975347219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45959.002975347219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45959.002975347219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45959.002975347219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45959.002975347219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45959.002975347219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45959.002975347219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45959.002975347219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45959.002975347219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45959.002975347219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45959.002975347219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45959.002975347219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45959.002975347219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45959.002975347219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45959.002975347219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45959.002975347219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45959.002975347219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45959.002975347219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45959.002975347219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45959.002975347219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45959.002975347219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45959.002975347219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45959.002975347219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45959.002975347219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45959.002975347219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45959.002975347219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45959.002975347219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45959.002975347219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45959.002975347219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45959.002975347219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45959.002975347219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45959.002975347219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45959.002975347219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45959.002975347219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45959.002975347219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45959.002975347219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45959.002975347219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45959.002975347219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45959.002975347219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45959.002975347219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45959.002975347219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45959.002975347219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45959.002975347219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45959.002975347219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45959.002975347219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45959.002975347219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45959.002975347219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45959.002975347219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45959.002975347219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45959.002975347219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45959.002975347219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45959.002975347219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45959.002975347219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45959.002975347219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45959.002975347219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45959.002975347219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45959.002975347219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45959.002975347219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45959.002975347219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45959.002975347219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45959.002975347219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45959.002975347219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45959.002975347219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45959.002975347219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45959.002975347219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45959.002975347219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45959.002975347219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45959.002975347219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45959.002975347219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45959.002975347219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45959.002975347219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45959.002975347219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45959.002975347219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45959.002975347219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45959.002975347219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45959.002975347219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45959.002975347219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45959.002975347219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45959.002975347219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45959.002975347219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45959.002975347219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45959.002975347219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45959.002975347219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45959.002975347219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45959.002975347219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45959.002975347219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45959.002975347219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45959.002975347219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45959.002975347219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45959.002975347219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45959.002975347219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45959.002975347219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45959.002975347219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45959.002975347219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45959.002975347219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45959.002975347219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45959.002975347219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45959.002975347219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45959.002975347219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45959.002975347219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45959.002975347219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45959.002975347219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45959.002975347219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45959.002975347219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45959.002975347219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45959.002975347219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45959.002975347219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45959.002975347219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45959.002975347219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45959.002975347219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45959.002975347219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45959.002975347219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45959.002975347219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45959.002975347219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45959.002975347219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45959.002975347219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45959.002975347219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45959.002975347219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45959.002975347219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45959.002975347219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45959.002975347219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45959.002975347219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45959.002975347219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45959.002975347219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45959.002975347219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45959.002975347219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45959.002975347219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45959.002975347219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45959.002975347219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45959.002975347219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45959.002975347219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45959.002975347219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45959.002975347219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45959.002975347219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45959.002975347219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45959.002975347219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45959.002975347219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45959.002975347219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45959.002975347219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45959.002975347219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45959.002975347219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45959.002975347219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45959.002975347219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45959.002975347219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45959.002975347219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45959.002975347219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45959.002975347219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45959.002975347219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45959.002975347219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45959.002975347219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45959.002975347219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45959.002975347219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45959.002975347219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45959.002975347219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45959.002975347219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45959.002975347219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45959.002975347219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45959.002975347219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45959.002975347219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45959.002975347219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45959.002975347219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45959.002975347219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45959.002975347219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45959.002975347219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45959.002975347219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45959.002975347219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45959.002975347219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45959.002975347219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45959.002975347219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45959.002975347219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45959.002975347219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45959.002975347219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45959.002975347219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45959.002975347219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45959.002975347219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45959.002975347219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45959.002975347219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45959.002975347219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45959.002975347219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45959.002975347219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45959.002975347219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45959.002975347219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45959.002975347219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45959.002975347219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45959.002975347219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45959.002975347219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45959.002975347219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45959.002975347219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45959.002975347219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45959.002975347219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45959.002975347219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45959.002975347219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45959.002975347219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45959.002975347219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45959.002975347219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45959.002975347219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45959.002975347219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45959.002975347219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45959.002975347219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45959.002975347219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45959.002975347219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45959.002975347219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45959.002975347219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45959.002975347219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45959.002975347219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45959.002975347219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45959.002975347219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45959.002975347219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45959.002975347219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45959.002975347219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45959.002975347219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45959.002975347219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45959.002975347219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45959.002975347219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45959.002975347219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45959.002975347219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45959.002975347219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45959.002975347219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45959.002975347219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45959.002975347219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45959.002975347219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45959.002975347219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45959.002975347219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45959.002975347219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45959.002975347219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45959.002975347219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45959.002975347219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45959.002975347219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45959.002975347219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45959.002975347219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45959.002975347219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45959.002975347219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45959.002975347219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45959.002975347219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45959.002975347219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45959.002975347219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45959.002975347219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45959.002975347219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45959.002975347219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45959.002975347219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45959.002975347219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45959.002975347219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45959.002975347219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45959.002975347219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45959.002975347219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45959.002975347219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45959.002975347219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45959.002975347219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45959.002975347219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45959.002975347219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45959.002975347219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45959.002975347219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45959.002975347219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45959.002975347219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45959.002975347219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45959.002975347219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45959.002975347219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45959.002975347219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45959.002975347219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45959.002975347219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45959.002975347219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45959.002975347219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45959.002975347219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45959.002975347219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45959.002975347219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45959.002975347219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45959.002975347219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45959.002975347219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45959.002975347219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45959.002975347219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45959.002975347219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45959.002975347219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45959.002975347219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45959.002975347219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45959.002975347219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45959.002975347219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45959.002975347219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45959.002975347219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45959.002975347219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45959.002975347219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45959.002975347219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45959.002975347219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45959.002975347219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45959.002975347219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45959.002975347219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45959.002975347219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45959.002975347219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45959.002975347219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45959.002975347219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45959.002975347219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45959.002975347219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45959.002975347219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45959.002975347219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45959.002975347219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45959.002975347219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45959.002975347219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45959.002975347219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45959.002975347219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45959.002975347219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45959.002975347219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45959.002975347219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45959.002975347219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45959.002975347219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45959.002975347219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45959.002975347219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45959.002975347219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45959.002975347219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45959.002975347219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45959.002975347219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45959.002975347219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45959.002975347219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45959.002975347219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45959.002975347219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45959.002975347219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45959.002975347219</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255.52225775462284</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0.12728090277232695</v>
      </c>
      <c r="H3" s="123">
        <v>45958.746076388888</v>
      </c>
      <c r="I3" s="119" t="str">
        <f>IFERROR(VLOOKUP(D3,DB!A:F,6,0),"")</f>
        <v>SCECO</v>
      </c>
      <c r="J3" s="119" t="str">
        <f>IFERROR(VLOOKUP(D3,DB!A:G,7,0),"")</f>
        <v>Dead</v>
      </c>
      <c r="K3" s="125" t="s">
        <v>39095</v>
      </c>
      <c r="L3" s="121" t="str">
        <f>IFERROR(VLOOKUP(D3,DB!A:I,9,0),"")</f>
        <v>Latis</v>
      </c>
    </row>
    <row r="4" spans="1:16" ht="15" customHeight="1">
      <c r="A4" s="119" t="s">
        <v>39096</v>
      </c>
      <c r="B4" s="119" t="str">
        <f>IFERROR(VLOOKUP(D4,DB!A:K,11,0),"")</f>
        <v>R4</v>
      </c>
      <c r="C4" s="120">
        <v>1</v>
      </c>
      <c r="D4" s="94" t="s">
        <v>25831</v>
      </c>
      <c r="E4" s="98" t="s">
        <v>38998</v>
      </c>
      <c r="F4" s="123">
        <v>45958.924305555556</v>
      </c>
      <c r="G4" s="124">
        <f ca="1">IFERROR(NOW()-F4,"")</f>
        <v>7.8669791662832722E-2</v>
      </c>
      <c r="H4" s="123">
        <v>45958.887465277781</v>
      </c>
      <c r="I4" s="119" t="str">
        <f>IFERROR(VLOOKUP(D4,DB!A:F,6,0),"")</f>
        <v>SCECO</v>
      </c>
      <c r="J4" s="119" t="str">
        <f>IFERROR(VLOOKUP(D4,DB!A:G,7,0),"")</f>
        <v>In progress</v>
      </c>
      <c r="K4" s="125" t="s">
        <v>39097</v>
      </c>
      <c r="L4" s="121" t="str">
        <f>IFERROR(VLOOKUP(D4,DB!A:I,9,0),"")</f>
        <v>Latis</v>
      </c>
    </row>
    <row r="5" spans="1:16" ht="15" customHeight="1">
      <c r="A5" s="119"/>
      <c r="B5" s="119" t="str">
        <f>IFERROR(VLOOKUP(D5,DB!A:K,11,0),"")</f>
        <v/>
      </c>
      <c r="C5" s="120"/>
      <c r="D5" s="121"/>
      <c r="E5" s="98"/>
      <c r="F5" s="123"/>
      <c r="G5" s="124">
        <f ca="1">IFERROR(NOW()-F5,"")</f>
        <v>45959.002975347219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45959.002975347219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45959.002975347219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45959.002975347219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45959.002975347219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45959.002975347219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45959.002975347219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45959.002975347219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45959.002975347219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45959.002975347219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45959.002975347219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45959.002975347219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45959.002975347219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45959.002975347219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45959.002975347219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45959.002975347219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45959.002975347219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45959.002975347219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45959.002975347219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45959.002975347219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45959.002975347219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45959.002975347219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45959.002975347219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45959.002975347219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45959.002975347219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45959.002975347219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45959.002975347219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45959.002975347219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45959.002975347219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45959.002975347219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45959.002975347219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45959.002975347219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45959.002975347219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45959.002975347219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45959.002975347219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45959.002975347219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45959.002975347219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45959.002975347219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45959.002975347219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45959.002975347219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45959.002975347219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45959.002975347219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45959.002975347219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45959.002975347219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45959.002975347219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45959.002975347219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45959.002975347219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45959.002975347219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45959.002975347219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45959.002975347219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45959.002975347219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45959.002975347219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45959.002975347219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45959.002975347219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45959.002975347219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45959.002975347219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45959.002975347219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45959.002975347219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45959.002975347219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45959.002975347219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45959.002975347219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45959.002975347219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45959.002975347219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45959.002975347219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45959.002975347219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45959.002975347219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45959.002975347219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45959.002975347219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45959.002975347219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45959.002975347219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45959.002975347219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45959.002975347219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45959.002975347219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45959.002975347219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45959.002975347219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45959.002975347219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45959.002975347219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45959.002975347219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45959.002975347219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45959.002975347219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45959.002975347219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45959.002975347219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45959.002975347219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45959.002975347219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45959.002975347219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45959.002975347219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45959.002975347219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45959.002975347219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45959.002975347219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45959.002975347219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45959.002975347219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45959.002975347219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45959.002975347219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45959.002975347219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45959.002975347219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45959.002975347219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45959.002975347219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45959.002975347219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45959.002975347219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45959.002975347219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45959.002975347219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45959.002975347219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45959.002975347219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45959.002975347219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45959.002975347219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45959.002975347219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45959.002975347219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45959.002975347219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45959.002975347219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45959.002975347219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45959.002975347219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45959.002975347219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45959.002975347219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45959.002975347219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45959.002975347219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45959.002975347219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45959.002975347219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45959.002975347219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45959.002975347219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45959.002975347219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45959.002975347219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45959.002975347219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45959.002975347219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45959.002975347219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45959.002975347219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45959.002975347219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45959.002975347219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45959.002975347219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45959.002975347219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45959.002975347219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45959.002975347219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45959.002975347219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45959.002975347219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45959.002975347219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45959.002975347219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45959.002975347219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45959.002975347219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45959.002975347219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45959.002975347219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45959.002975347219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45959.002975347219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45959.002975347219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45959.002975347219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45959.002975347219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45959.002975347219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45959.002975347219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45959.002975347219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45959.002975347219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45959.002975347219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45959.002975347219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45959.002975347219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45959.002975347219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45959.002975347219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45959.002975347219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45959.002975347219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45959.002975347219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45959.002975347219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45959.002975347219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45959.002975347219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45959.002975347219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45959.002975347219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45959.002975347219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45959.002975347219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45959.002975347219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45959.002975347219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45959.002975347219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45959.002975347219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45959.002975347219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45959.002975347219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45959.002975347219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45959.002975347219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45959.002975347219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45959.002975347219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45959.002975347219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45959.002975347219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45959.002975347219</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45959.002975347219</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tabSelected="1" workbookViewId="0">
      <selection activeCell="D27" sqref="D2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67.170915162030724</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32.814098032402399</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10.34186423610663</v>
      </c>
      <c r="H4" s="153">
        <v>45948.661111111112</v>
      </c>
      <c r="I4" s="152" t="str">
        <f>IFERROR(VLOOKUP(D4,DB!A:F,6,0),"")</f>
        <v>SCECO</v>
      </c>
      <c r="J4" s="152" t="str">
        <f>IFERROR(VLOOKUP(D4,DB!A:G,7,0),"")</f>
        <v>Dead</v>
      </c>
      <c r="K4" s="152" t="s">
        <v>39103</v>
      </c>
      <c r="L4" s="152" t="str">
        <f>IFERROR(VLOOKUP(D4,DB!A:I,9,0),"")</f>
        <v>Latis</v>
      </c>
    </row>
    <row r="5" spans="1:13" ht="15">
      <c r="A5" s="152"/>
      <c r="B5" s="152" t="str">
        <f>IFERROR(VLOOKUP(D5,DB!A:K,11,0),"")</f>
        <v/>
      </c>
      <c r="C5" s="152"/>
      <c r="D5" s="169"/>
      <c r="E5" s="152"/>
      <c r="F5" s="153"/>
      <c r="G5" s="154">
        <f ca="1">IFERROR(NOW()-F5,"")</f>
        <v>45959.002975347219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45959.002975347219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45959.002975347219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45959.002975347219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45959.002975347219</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45959.002975347219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45959.002975347219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45959.002975347219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45959.002975347219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45959.002975347219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45959.002975347219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45959.002975347219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45959.002975347219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45959.002975347219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45959.002975347219</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45959.002975347219</v>
      </c>
      <c r="H20" s="153"/>
      <c r="I20" s="152" t="str">
        <f>IFERROR(VLOOKUP(D20,DB!A:F,6,0),"")</f>
        <v/>
      </c>
      <c r="J20" s="152" t="str">
        <f>IFERROR(VLOOKUP(D20,DB!A:G,7,0),"")</f>
        <v/>
      </c>
      <c r="K20" s="152"/>
      <c r="L20" s="152" t="str">
        <f>IFERROR(VLOOKUP(D20,DB!A:I,9,0),"")</f>
        <v/>
      </c>
    </row>
    <row r="21" spans="1:12" ht="15.75">
      <c r="A21" s="152"/>
      <c r="B21" s="152" t="str">
        <f>IFERROR(VLOOKUP(D21,DB!A:K,11,0),"")</f>
        <v/>
      </c>
      <c r="C21" s="152"/>
      <c r="D21" s="179"/>
      <c r="E21" s="152"/>
      <c r="F21" s="153"/>
      <c r="G21" s="154">
        <f ca="1">IFERROR(NOW()-F21,"")</f>
        <v>45959.002975347219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45959.002975347219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45959.002975347219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45959.002975347219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45959.002975347219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45959.002975347219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45959.002975347219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45959.002975347219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45959.002975347219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45959.002975347219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45959.002975347219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45959.002975347219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45959.002975347219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45959.002975347219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45959.002975347219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45959.002975347219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45959.002975347219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45959.002975347219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45959.002975347219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45959.002975347219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45959.002975347219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45959.002975347219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45959.002975347219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45959.002975347219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45959.002975347219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45959.002975347219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45959.002975347219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45959.002975347219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45959.002975347219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45959.002975347219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45959.002975347219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45959.002975347219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45959.002975347219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45959.002975347219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45959.002975347219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45959.002975347219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45959.002975347219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45959.002975347219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45959.002975347219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45959.002975347219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45959.002975347219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45959.002975347219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45959.002975347219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45959.002975347219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45959.002975347219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45959.002975347219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45959.002975347219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45959.002975347219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45959.002975347219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45959.002975347219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45959.002975347219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45959.002975347219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45959.002975347219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45959.002975347219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45959.002975347219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45959.002975347219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45959.002975347219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45959.002975347219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45959.002975347219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45959.002975347219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45959.002975347219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45959.002975347219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45959.002975347219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45959.002975347219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45959.002975347219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45959.002975347219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45959.002975347219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45959.002975347219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45959.002975347219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45959.002975347219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45959.002975347219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45959.002975347219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45959.002975347219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45959.002975347219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45959.002975347219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45959.002975347219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45959.002975347219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45959.002975347219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45959.002975347219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45959.002975347219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45959.002975347219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45959.002975347219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45959.002975347219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45959.002975347219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45959.002975347219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45959.002975347219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45959.002975347219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45959.002975347219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45959.002975347219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45959.002975347219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45959.002975347219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45959.002975347219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45959.002975347219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45959.002975347219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45959.002975347219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45959.002975347219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45959.002975347219</v>
      </c>
      <c r="H117" s="153"/>
      <c r="I117" s="152" t="str">
        <f>IFERROR(VLOOKUP(D117,DB!A:F,6,0),"")</f>
        <v/>
      </c>
      <c r="J117" s="152" t="str">
        <f>IFERROR(VLOOKUP(D117,DB!A:G,7,0),"")</f>
        <v/>
      </c>
      <c r="K117" s="152"/>
      <c r="L117" s="152" t="str">
        <f>IFERROR(VLOOKUP(D117,DB!A:I,9,0),"")</f>
        <v/>
      </c>
    </row>
    <row r="118" spans="1:12" ht="15">
      <c r="A118" s="158"/>
      <c r="B118" s="158" t="str">
        <f>IFERROR(VLOOKUP(D118,DB!A:K,11,0),"")</f>
        <v/>
      </c>
      <c r="C118" s="158"/>
      <c r="D118" s="158"/>
      <c r="E118" s="158"/>
      <c r="F118" s="159"/>
      <c r="G118" s="160">
        <f ca="1">IFERROR(NOW()-F118,"")</f>
        <v>45959.002975347219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45959.002975347219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45959.002975347219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45959.002975347219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45959.002975347219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45959.002975347219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45959.002975347219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45959.002975347219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45959.002975347219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45959.002975347219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45959.002975347219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45959.002975347219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45959.002975347219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45959.002975347219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45959.002975347219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45959.002975347219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45959.002975347219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45959.002975347219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45959.002975347219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45959.002975347219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45959.002975347219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45959.002975347219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45959.002975347219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45959.002975347219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45959.002975347219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45959.002975347219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45959.002975347219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45959.002975347219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45959.002975347219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45959.002975347219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45959.002975347219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45959.002975347219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45959.002975347219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45959.002975347219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45959.002975347219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45959.002975347219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45959.002975347219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45959.002975347219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45959.002975347219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45959.002975347219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45959.002975347219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45959.002975347219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45959.002975347219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45959.002975347219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45959.002975347219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45959.002975347219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45959.002975347219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45959.002975347219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45959.002975347219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45959.002975347219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45959.002975347219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45959.002975347219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45959.002975347219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45959.002975347219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45959.002975347219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45959.002975347219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45959.002975347219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45959.002975347219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45959.002975347219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45959.002975347219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45959.002975347219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45959.002975347219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45959.002975347219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45959.002975347219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45959.002975347219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45959.002975347219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45959.002975347219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45959.002975347219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45959.002975347219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45959.002975347219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45959.002975347219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45959.002975347219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45959.002975347219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45959.002975347219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45959.002975347219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45959.002975347219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45959.002975347219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45959.002975347219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45959.002975347219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45959.002975347219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45959.002975347219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45959.002975347219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45959.002975347219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45959.002975347219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45959.002975347219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45959.002975347219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45959.002975347219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45959.002975347219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45959.002975347219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45959.002975347219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45959.002975347219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45959.002975347219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45959.002975347219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45959.002975347219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45959.002975347219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45959.002975347219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45959.002975347219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45959.002975347219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45959.002975347219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45959.002975347219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45959.002975347219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45959.002975347219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45959.002975347219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45959.002975347219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45959.002975347219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45959.002975347219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45959.002975347219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45959.002975347219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45959.002975347219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45959.002975347219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45959.002975347219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45959.002975347219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45959.002975347219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45959.002975347219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45959.002975347219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45959.002975347219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45959.002975347219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45959.002975347219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45959.002975347219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45959.002975347219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45959.002975347219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45959.002975347219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45959.002975347219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45959.002975347219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45959.002975347219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45959.002975347219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45959.002975347219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45959.002975347219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45959.002975347219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45959.002975347219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45959.002975347219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45959.002975347219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45959.002975347219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45959.002975347219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45959.002975347219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45959.002975347219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45959.002975347219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45959.002975347219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45959.002975347219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45959.002975347219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45959.002975347219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45959.002975347219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45959.002975347219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45959.002975347219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45959.002975347219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45959.002975347219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45959.002975347219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45959.002975347219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45959.002975347219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45959.002975347219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45959.002975347219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45959.002975347219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45959.002975347219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45959.002975347219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45959.002975347219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45959.002975347219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45959.002975347219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45959.002975347219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45959.002975347219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45959.002975347219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45959.002975347219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45959.002975347219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45959.002975347219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45959.002975347219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45959.002975347219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45959.002975347219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45959.002975347219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45959.002975347219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45959.002975347219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45959.002975347219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45959.002975347219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45959.002975347219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45959.002975347219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45959.002975347219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45959.002975347219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45959.002975347219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45959.002975347219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45959.002975347219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45959.002975347219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45959.002975347219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45959.002975347219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45959.002975347219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45959.002975347219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45959.002975347219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45959.002975347219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45959.002975347219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45959.002975347219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45959.002975347219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45959.002975347219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45959.002975347219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45959.002975347219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45959.002975347219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45959.002975347219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45959.002975347219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45959.002975347219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45959.002975347219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45959.002975347219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45959.002975347219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45959.002975347219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45959.002975347219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45959.002975347219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45959.002975347219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45959.002975347219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45959.002975347219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45959.002975347219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45959.002975347219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45959.002975347219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45959.002975347219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45959.002975347219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45959.002975347219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45959.002975347219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45959.002975347219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45959.002975347219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45959.002975347219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45959.002975347219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45959.002975347219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45959.002975347219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45959.002975347219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45959.002975347219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45959.002975347219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45959.002975347219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45959.002975347219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45959.002975347219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45959.002975347219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45959.002975347219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45959.002975347219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45959.002975347219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45959.002975347219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45959.002975347219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45959.002975347219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45959.002975347219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45959.002975347219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45959.002975347219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45959.002975347219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45959.002975347219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45959.002975347219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45959.002975347219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45959.002975347219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45959.002975347219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45959.002975347219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45959.002975347219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45959.002975347219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45959.002975347219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45959.002975347219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45959.002975347219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45959.002975347219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45959.002975347219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45959.002975347219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45959.002975347219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45959.002975347219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45959.002975347219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45959.002975347219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45959.002975347219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45959.002975347219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45959.002975347219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45959.002975347219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45959.002975347219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45959.002975347219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45959.002975347219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45959.002975347219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45959.002975347219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45959.002975347219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45959.002975347219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45959.002975347219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45959.002975347219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45959.002975347219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45959.002975347219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45959.002975347219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45959.002975347219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45959.002975347219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45959.002975347219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45959.002975347219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45959.002975347219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45959.002975347219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45959.002975347219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45959.002975347219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45959.002975347219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45959.002975347219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45959.002975347219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45959.002975347219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45959.002975347219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45959.002975347219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45959.002975347219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45959.002975347219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45959.002975347219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45959.002975347219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45959.002975347219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45959.002975347219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45959.002975347219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45959.002975347219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45959.002975347219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45959.002975347219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45959.002975347219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45959.002975347219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45959.002975347219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45959.002975347219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45959.002975347219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45959.002975347219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45959.002975347219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45959.002975347219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45959.002975347219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45959.002975347219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45959.002975347219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45959.002975347219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45959.002975347219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45959.002975347219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45959.002975347219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45959.002975347219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45959.002975347219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45959.002975347219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45959.002975347219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45959.002975347219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45959.002975347219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45959.002975347219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45959.002975347219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45959.002975347219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45959.002975347219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45959.002975347219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45959.002975347219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45959.002975347219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45959.002975347219</v>
      </c>
      <c r="H438" s="159"/>
      <c r="I438" s="158" t="str">
        <f>IFERROR(VLOOKUP(D438,DB!A:F,6,0),"")</f>
        <v/>
      </c>
      <c r="J438" s="158" t="str">
        <f>IFERROR(VLOOKUP(D438,DB!A:G,7,0),"")</f>
        <v/>
      </c>
      <c r="K438" s="158"/>
      <c r="L438" s="158" t="str">
        <f>IFERROR(VLOOKUP(D438,DB!A:I,9,0),"")</f>
        <v/>
      </c>
    </row>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8" ht="15"/>
    <row r="549" ht="15"/>
    <row r="551" ht="15"/>
    <row r="552" ht="15"/>
    <row r="553" ht="15"/>
    <row r="554" ht="15"/>
    <row r="556" ht="15"/>
    <row r="557" ht="15"/>
    <row r="564" ht="15"/>
    <row r="565" ht="15"/>
    <row r="566" ht="15"/>
    <row r="567" ht="15"/>
    <row r="568" ht="15"/>
    <row r="569" ht="15"/>
    <row r="572" ht="15"/>
    <row r="573" ht="15"/>
    <row r="574" ht="15"/>
    <row r="575" ht="15"/>
    <row r="576" ht="15"/>
    <row r="577" ht="15"/>
    <row r="578" ht="15"/>
    <row r="579" ht="15"/>
    <row r="580" ht="15"/>
    <row r="581" ht="15"/>
    <row r="582" ht="15"/>
    <row r="583"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9" ht="15"/>
    <row r="640" ht="15"/>
    <row r="677" ht="15"/>
    <row r="678" ht="15"/>
    <row r="679" ht="15"/>
    <row r="680" ht="15"/>
    <row r="681" ht="15"/>
    <row r="682" ht="15"/>
    <row r="683" ht="15"/>
    <row r="684" ht="15"/>
    <row r="685" ht="15"/>
    <row r="686"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69" ht="15"/>
    <row r="771" ht="15"/>
    <row r="772"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976" ht="15"/>
    <row r="977" ht="15"/>
    <row r="978" ht="15"/>
    <row r="979" ht="15"/>
    <row r="980" ht="15"/>
    <row r="981" ht="15"/>
    <row r="987" ht="15"/>
    <row r="988" ht="15"/>
    <row r="989" ht="15"/>
    <row r="990" ht="15"/>
    <row r="991" ht="15"/>
    <row r="992" ht="15"/>
    <row r="993"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4" ht="15"/>
    <row r="1045" ht="15"/>
    <row r="1051" ht="15"/>
    <row r="1052" ht="15"/>
    <row r="1054" ht="15"/>
    <row r="1055" ht="15"/>
    <row r="1056" ht="15"/>
    <row r="1057" ht="15"/>
    <row r="1058" ht="15"/>
    <row r="1059" ht="15"/>
    <row r="1060" ht="15"/>
    <row r="1062" ht="15"/>
    <row r="1063" ht="15"/>
    <row r="1064"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0" ht="15"/>
    <row r="1141" ht="15"/>
    <row r="1142" ht="15"/>
    <row r="1143" ht="15"/>
    <row r="1144" ht="15"/>
    <row r="1145" ht="15"/>
    <row r="1146" ht="15"/>
    <row r="1148" ht="15"/>
    <row r="1149" ht="15"/>
    <row r="1150" ht="15"/>
    <row r="1151" ht="15"/>
    <row r="1152" ht="15"/>
    <row r="1153" ht="15"/>
    <row r="1154" ht="15"/>
    <row r="1155" ht="15"/>
    <row r="1156" ht="15"/>
    <row r="1157" ht="15"/>
    <row r="1158" ht="15"/>
    <row r="1159"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2" ht="15"/>
    <row r="1183" ht="15"/>
    <row r="1184" ht="15"/>
    <row r="1185" ht="15"/>
    <row r="1186" ht="15"/>
    <row r="1187" ht="15"/>
    <row r="1188" ht="15"/>
    <row r="1189" ht="15"/>
    <row r="1190" ht="15"/>
    <row r="1191" ht="15"/>
    <row r="1199" ht="15"/>
    <row r="1200" ht="15"/>
    <row r="1203" ht="15"/>
    <row r="1204" ht="15"/>
    <row r="1205" ht="15"/>
    <row r="1206" ht="15"/>
    <row r="1207" ht="15"/>
    <row r="1208" ht="15"/>
    <row r="1209" ht="15"/>
    <row r="1210" ht="15"/>
    <row r="1213" ht="15"/>
    <row r="1214" ht="15"/>
    <row r="1215" ht="15"/>
    <row r="1216" ht="15"/>
    <row r="1217" ht="15"/>
    <row r="1218" ht="15"/>
    <row r="1219" ht="15"/>
    <row r="1220" ht="15"/>
    <row r="1221" ht="15"/>
    <row r="1222" ht="15"/>
    <row r="1223" ht="15"/>
    <row r="1224" ht="15"/>
    <row r="1226" ht="15"/>
    <row r="1227" ht="15"/>
    <row r="1228" ht="15"/>
    <row r="1231" ht="15"/>
    <row r="1233" ht="15"/>
    <row r="1235" ht="15"/>
    <row r="1238" ht="15"/>
    <row r="1239" ht="15"/>
    <row r="1240" ht="15"/>
    <row r="1242" ht="15"/>
    <row r="1244" ht="15"/>
    <row r="1245" ht="15"/>
    <row r="1246" ht="15"/>
    <row r="1247" ht="15"/>
    <row r="1248" ht="15"/>
    <row r="1250" ht="15"/>
    <row r="1251" ht="15"/>
    <row r="1252" ht="15"/>
    <row r="1253" ht="15"/>
    <row r="1255" ht="15"/>
    <row r="1257" ht="15"/>
    <row r="1258" ht="15"/>
    <row r="1260" ht="15"/>
    <row r="1261" ht="15"/>
    <row r="1262" ht="15"/>
    <row r="1263" ht="15"/>
    <row r="1265" ht="15"/>
    <row r="1267" ht="15"/>
    <row r="1268" ht="15"/>
    <row r="1269" ht="15"/>
    <row r="1270" ht="15"/>
    <row r="1272" ht="15"/>
    <row r="1273" ht="15"/>
    <row r="1274" ht="15"/>
    <row r="1275" ht="15"/>
    <row r="1276" ht="15"/>
    <row r="1277" ht="15"/>
    <row r="1278" ht="15"/>
    <row r="1281" ht="15"/>
    <row r="1283" ht="15"/>
    <row r="1284" ht="15"/>
    <row r="1285" ht="15"/>
    <row r="1286" ht="15"/>
    <row r="1287" ht="15"/>
    <row r="1288" ht="15"/>
    <row r="1289" ht="15"/>
    <row r="1290" ht="15"/>
    <row r="1293" ht="15"/>
    <row r="1294" ht="15"/>
    <row r="1296" ht="15"/>
    <row r="1298" ht="15"/>
    <row r="1299" ht="15"/>
    <row r="1300" ht="15"/>
    <row r="1301" ht="15"/>
    <row r="1302" ht="15"/>
  </sheetData>
  <dataValidations count="2">
    <dataValidation allowBlank="1" showInputMessage="1" showErrorMessage="1" sqref="E1" xr:uid="{920C6338-E771-4DAE-8C89-92A9093EA4DE}"/>
    <dataValidation type="list" allowBlank="1" showInputMessage="1" showErrorMessage="1" sqref="E2:E43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9"/>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39104</v>
      </c>
      <c r="B2" s="174" t="str">
        <f>IFERROR(VLOOKUP(D2,DB!A:K,11,0),"")</f>
        <v>R6</v>
      </c>
      <c r="C2" s="175">
        <v>1</v>
      </c>
      <c r="D2" s="174" t="s">
        <v>34942</v>
      </c>
      <c r="E2" s="106" t="s">
        <v>38998</v>
      </c>
      <c r="F2" s="176">
        <v>45958.779328703706</v>
      </c>
      <c r="G2" s="116">
        <f ca="1">IFERROR(NOW()-F2,"-")</f>
        <v>0.22364664351334795</v>
      </c>
      <c r="H2" s="176">
        <v>45958.773611111108</v>
      </c>
      <c r="I2" s="174" t="str">
        <f>IFERROR(VLOOKUP(D2,DB!A:F,6,0),"")</f>
        <v>Generator-SG</v>
      </c>
      <c r="J2" s="174" t="str">
        <f>IFERROR(VLOOKUP(D2,DB!A:G,7,0),"")</f>
        <v>Vandalized</v>
      </c>
      <c r="K2" s="177" t="s">
        <v>39105</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0" customHeight="1">
      <c r="A3" s="104"/>
      <c r="B3" s="103" t="str">
        <f>IFERROR(VLOOKUP(D3,DB!A:K,11,0),"")</f>
        <v>R6</v>
      </c>
      <c r="C3" s="105"/>
      <c r="D3" s="169" t="s">
        <v>37971</v>
      </c>
      <c r="E3" s="106"/>
      <c r="F3" s="107"/>
      <c r="G3" s="77">
        <f ca="1">IFERROR(NOW()-F3,"-")</f>
        <v>45959.002975347219</v>
      </c>
      <c r="H3" s="107"/>
      <c r="I3" s="103" t="str">
        <f>IFERROR(VLOOKUP(D3,DB!A:F,6,0),"")</f>
        <v>SCECO</v>
      </c>
      <c r="J3" s="102" t="str">
        <f>IFERROR(VLOOKUP(D3,DB!A:G,7,0),"")</f>
        <v>No BB Shifted</v>
      </c>
      <c r="K3" s="108"/>
      <c r="L3" s="109" t="str">
        <f>IFERROR(VLOOKUP(D3,DB!A:I,9,0),"")</f>
        <v>Latis</v>
      </c>
    </row>
    <row r="4" spans="1:16383" ht="31.5" customHeight="1">
      <c r="A4" s="104"/>
      <c r="B4" s="103" t="str">
        <f>IFERROR(VLOOKUP(D4,DB!A:K,11,0),"")</f>
        <v/>
      </c>
      <c r="C4" s="105"/>
      <c r="D4" s="103"/>
      <c r="E4" s="106"/>
      <c r="F4" s="107"/>
      <c r="G4" s="77">
        <f ca="1">IFERROR(NOW()-F4,"-")</f>
        <v>45959.002975347219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45959.002975347219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45959.002975347219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45959.002975347219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45959.002975347219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45959.002975347219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45959.002975347219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45959.002975347219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45959.002975347219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45959.002975347219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45959.002975347219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45959.002975347219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45959.002975347219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45959.002975347219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45959.002975347219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45959.002975347219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45959.002975347219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45959.002975347219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45959.002975347219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45959.002975347219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45959.002975347219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45959.002975347219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45959.002975347219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45959.002975347219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45959.002975347219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45959.002975347219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45959.002975347219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45959.002975347219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45959.002975347219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45959.002975347219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45959.002975347219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45959.002975347219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45959.002975347219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45959.002975347219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45959.002975347219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45959.002975347219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45959.002975347219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45959.002975347219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45959.002975347219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45959.002975347219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45959.002975347219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45959.002975347219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45959.002975347219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45959.002975347219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45959.002975347219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45959.002975347219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45959.002975347219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45959.002975347219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45959.002975347219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45959.002975347219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45959.002975347219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45959.002975347219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45959.002975347219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45959.002975347219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45959.002975347219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45959.002975347219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45959.002975347219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45959.002975347219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45959.002975347219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45959.002975347219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45959.002975347219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45959.002975347219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45959.002975347219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45959.002975347219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45959.002975347219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45959.002975347219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45959.002975347219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45959.002975347219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45959.002975347219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45959.002975347219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45959.002975347219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45959.002975347219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45959.002975347219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45959.002975347219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45959.002975347219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45959.002975347219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45959.002975347219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45959.002975347219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45959.002975347219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45959.002975347219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45959.002975347219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45959.002975347219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45959.002975347219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45959.002975347219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45959.002975347219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45959.002975347219</v>
      </c>
      <c r="H89" s="107"/>
      <c r="I89" s="103" t="str">
        <f>IFERROR(VLOOKUP(D89,DB!A:F,6,0),"")</f>
        <v/>
      </c>
      <c r="J89" s="102" t="str">
        <f>IFERROR(VLOOKUP(D89,DB!A:G,7,0),"")</f>
        <v/>
      </c>
      <c r="K89" s="108"/>
      <c r="L89" s="109" t="str">
        <f>IFERROR(VLOOKUP(D89,DB!A:I,9,0),"")</f>
        <v/>
      </c>
    </row>
  </sheetData>
  <dataValidations count="2">
    <dataValidation allowBlank="1" showInputMessage="1" showErrorMessage="1" sqref="E1" xr:uid="{380493DB-286A-4683-AF55-C78F04945A49}"/>
    <dataValidation type="list" allowBlank="1" showInputMessage="1" showErrorMessage="1" sqref="E2 E3:E8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2025-10-28T21:04:18Z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