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14" documentId="120_S{2AC9BD13-BADA-5192-A53E-5A8FF88502F6}" xr6:coauthVersionLast="47" xr6:coauthVersionMax="47" xr10:uidLastSave="{877DC4E7-2FC4-4DE4-A857-B5DE3C5A71A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<sst xmlns="http://schemas.openxmlformats.org/spreadsheetml/2006/main" count="180277" uniqueCount="39120">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</sst>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310.94454155092535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45973.892967476851</v>
      </c>
      <c r="H3" s="111"/>
      <c r="I3" s="109"/>
      <c r="J3" s="109"/>
      <c r="K3" s="113"/>
      <c r="L3" s="114" t="str">
        <f>IFERROR(VLOOKUP(#REF!,DB!A:I,9,0),"")</f>
        <v/>
      </c>
    </row>
    <row r="4" spans="1:15" ht="15" customHeight="1">
      <c r="A4" s="108"/>
      <c r="B4" s="109" t="str">
        <f>IFERROR(VLOOKUP(D4,DB!A:K,11,0),"")</f>
        <v/>
      </c>
      <c r="C4" s="109"/>
      <c r="D4" s="109"/>
      <c r="E4" s="110"/>
      <c r="F4" s="111"/>
      <c r="G4" s="112">
        <f t="shared" ca="1" si="0"/>
        <v>45973.892967476851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45973.892967476851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45973.892967476851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45973.892967476851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45973.892967476851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45973.892967476851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45973.892967476851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45973.892967476851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45973.892967476851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45973.892967476851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45973.892967476851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45973.892967476851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45973.892967476851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45973.892967476851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45973.892967476851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45973.892967476851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45973.892967476851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45973.892967476851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45973.892967476851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45973.892967476851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45973.892967476851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45973.892967476851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45973.892967476851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45973.892967476851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45973.892967476851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45973.892967476851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45973.892967476851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45973.892967476851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45973.892967476851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45973.892967476851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45973.892967476851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45973.892967476851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45973.892967476851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45973.892967476851</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45973.892967476851</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45973.892967476851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45973.892967476851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45973.892967476851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45973.892967476851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45973.892967476851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45973.892967476851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45973.892967476851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45973.892967476851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45973.892967476851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45973.892967476851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45973.892967476851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45973.892967476851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45973.892967476851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45973.892967476851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45973.892967476851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45973.892967476851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45973.892967476851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45973.892967476851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45973.892967476851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45973.892967476851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45973.892967476851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45973.892967476851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45973.892967476851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45973.892967476851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45973.892967476851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45973.892967476851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45973.892967476851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45973.892967476851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45973.892967476851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45973.892967476851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45973.892967476851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45973.892967476851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45973.892967476851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45973.892967476851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45973.892967476851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45973.892967476851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45973.892967476851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45973.892967476851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45973.892967476851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45973.892967476851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45973.892967476851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45973.892967476851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45973.892967476851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45973.892967476851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45973.892967476851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45973.892967476851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45973.892967476851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45973.892967476851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45973.892967476851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45973.892967476851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45973.892967476851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45973.892967476851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45973.892967476851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45973.892967476851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45973.892967476851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45973.892967476851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45973.892967476851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45973.892967476851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45973.892967476851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45973.892967476851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45973.892967476851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45973.892967476851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45973.892967476851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45973.892967476851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45973.892967476851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45973.892967476851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45973.892967476851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45973.892967476851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45973.892967476851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45973.892967476851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45973.892967476851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45973.892967476851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45973.892967476851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45973.892967476851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45973.892967476851</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45973.892967476851</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45973.892967476851</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45973.892967476851</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45973.892967476851</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45973.892967476851</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4E4F6D90-3C55-4B50-BC92-155E9D395314}"/>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148.89312951389002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45973.892967476851</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45973.892967476851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45973.892967476851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45973.892967476851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45973.892967476851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45973.892967476851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45973.892967476851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45973.892967476851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45973.892967476851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45973.892967476851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45973.892967476851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45973.892967476851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45973.892967476851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45973.892967476851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45973.892967476851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45973.892967476851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45973.892967476851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45973.892967476851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45973.892967476851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45973.892967476851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45973.892967476851</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45973.892967476851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45973.892967476851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45973.892967476851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45973.892967476851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45973.892967476851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45973.892967476851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45973.892967476851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45973.892967476851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45973.892967476851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45973.892967476851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45973.892967476851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45973.892967476851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45973.892967476851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45973.892967476851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45973.892967476851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45973.892967476851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45973.892967476851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45973.892967476851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45973.892967476851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45973.892967476851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45973.892967476851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45973.892967476851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45973.892967476851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45973.892967476851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45973.892967476851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45973.892967476851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45973.892967476851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45973.892967476851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45973.892967476851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45973.892967476851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45973.892967476851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45973.892967476851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45973.892967476851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45973.892967476851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45973.892967476851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45973.892967476851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45973.892967476851</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45973.892967476851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45973.892967476851</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45973.892967476851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45973.892967476851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45973.892967476851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45973.892967476851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45973.892967476851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45973.892967476851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45973.892967476851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45973.892967476851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45973.892967476851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45973.892967476851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45973.892967476851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45973.892967476851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45973.892967476851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45973.892967476851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45973.892967476851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45973.892967476851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45973.892967476851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45973.892967476851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45973.892967476851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45973.892967476851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45973.892967476851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45973.892967476851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45973.892967476851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45973.892967476851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45973.892967476851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45973.892967476851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45973.892967476851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45973.892967476851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45973.892967476851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45973.892967476851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45973.892967476851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45973.892967476851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45973.892967476851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45973.892967476851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45973.892967476851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45973.892967476851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45973.892967476851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45973.892967476851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45973.892967476851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45973.892967476851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45973.892967476851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45973.892967476851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45973.892967476851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45973.892967476851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45973.892967476851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45973.892967476851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45973.892967476851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45973.892967476851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45973.892967476851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45973.892967476851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45973.892967476851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45973.892967476851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45973.892967476851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45973.892967476851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45973.892967476851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45973.892967476851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45973.892967476851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45973.892967476851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45973.892967476851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45973.892967476851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45973.892967476851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45973.892967476851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45973.892967476851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45973.892967476851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45973.892967476851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45973.892967476851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45973.892967476851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45973.892967476851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45973.892967476851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45973.892967476851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45973.892967476851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45973.892967476851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45973.892967476851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45973.892967476851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45973.892967476851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45973.892967476851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45973.892967476851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45973.892967476851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45973.892967476851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45973.892967476851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45973.892967476851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45973.892967476851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45973.892967476851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45973.892967476851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45973.892967476851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45973.892967476851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45973.892967476851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45973.892967476851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45973.892967476851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45973.892967476851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45973.892967476851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45973.892967476851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45973.892967476851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45973.892967476851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45973.892967476851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45973.892967476851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45973.892967476851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45973.892967476851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45973.892967476851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45973.892967476851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45973.892967476851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45973.892967476851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45973.892967476851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45973.892967476851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45973.892967476851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45973.892967476851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45973.892967476851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45973.892967476851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45973.892967476851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45973.892967476851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45973.892967476851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45973.892967476851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45973.892967476851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45973.892967476851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45973.892967476851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45973.892967476851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45973.892967476851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45973.892967476851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45973.892967476851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45973.892967476851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45973.892967476851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45973.892967476851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45973.892967476851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45973.892967476851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45973.892967476851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45973.892967476851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45973.892967476851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45973.892967476851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45973.892967476851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45973.892967476851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45973.892967476851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45973.892967476851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45973.892967476851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45973.892967476851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45973.892967476851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45973.892967476851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45973.892967476851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45973.892967476851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45973.892967476851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45973.892967476851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45973.892967476851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45973.892967476851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45973.892967476851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45973.892967476851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45973.892967476851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45973.892967476851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45973.892967476851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45973.892967476851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45973.892967476851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45973.892967476851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45973.892967476851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45973.892967476851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45973.892967476851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45973.892967476851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45973.892967476851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45973.892967476851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45973.892967476851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45973.892967476851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45973.892967476851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45973.892967476851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45973.892967476851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45973.892967476851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45973.892967476851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45973.892967476851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45973.892967476851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45973.892967476851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45973.892967476851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45973.892967476851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45973.892967476851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45973.892967476851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45973.892967476851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45973.892967476851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45973.892967476851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45973.892967476851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45973.892967476851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45973.892967476851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45973.892967476851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45973.892967476851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45973.892967476851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45973.892967476851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45973.892967476851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45973.892967476851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45973.892967476851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45973.892967476851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45973.892967476851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45973.892967476851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45973.892967476851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45973.892967476851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45973.892967476851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45973.892967476851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45973.892967476851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45973.892967476851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45973.892967476851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45973.892967476851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45973.892967476851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45973.892967476851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45973.892967476851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45973.892967476851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45973.892967476851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45973.892967476851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45973.892967476851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45973.892967476851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45973.892967476851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45973.892967476851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45973.892967476851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45973.892967476851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45973.892967476851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45973.892967476851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45973.892967476851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45973.892967476851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45973.892967476851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45973.892967476851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45973.892967476851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45973.892967476851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45973.892967476851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45973.892967476851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45973.892967476851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45973.892967476851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45973.892967476851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45973.892967476851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45973.892967476851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45973.892967476851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45973.892967476851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45973.892967476851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45973.892967476851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45973.892967476851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45973.892967476851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45973.892967476851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45973.892967476851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45973.892967476851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45973.892967476851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45973.892967476851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45973.892967476851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45973.892967476851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45973.892967476851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45973.892967476851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45973.892967476851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45973.892967476851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45973.892967476851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45973.892967476851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45973.892967476851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45973.892967476851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45973.892967476851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45973.892967476851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45973.892967476851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45973.892967476851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45973.892967476851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45973.892967476851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45973.892967476851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45973.892967476851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45973.892967476851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45973.892967476851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45973.892967476851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45973.892967476851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45973.892967476851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45973.892967476851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45973.892967476851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45973.892967476851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45973.892967476851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45973.892967476851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45973.892967476851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45973.892967476851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45973.892967476851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45973.892967476851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45973.892967476851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45973.892967476851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45973.892967476851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45973.892967476851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45973.892967476851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45973.892967476851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45973.892967476851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45973.892967476851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45973.892967476851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45973.892967476851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45973.892967476851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45973.892967476851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45973.892967476851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45973.892967476851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45973.892967476851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45973.892967476851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45973.892967476851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45973.892967476851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45973.892967476851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45973.892967476851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45973.892967476851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45973.892967476851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45973.892967476851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45973.892967476851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45973.892967476851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45973.892967476851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45973.892967476851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45973.892967476851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45973.892967476851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45973.892967476851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45973.892967476851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45973.892967476851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45973.892967476851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45973.892967476851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45973.892967476851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45973.892967476851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45973.892967476851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45973.892967476851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45973.892967476851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45973.892967476851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45973.892967476851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45973.892967476851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45973.892967476851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45973.892967476851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45973.892967476851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45973.892967476851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45973.892967476851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45973.892967476851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45973.892967476851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45973.892967476851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45973.892967476851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45973.892967476851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45973.892967476851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45973.892967476851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45973.892967476851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45973.892967476851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45973.892967476851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45973.892967476851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45973.892967476851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45973.892967476851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45973.892967476851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45973.892967476851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45973.892967476851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45973.892967476851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45973.892967476851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45973.892967476851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45973.892967476851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45973.892967476851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45973.892967476851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45973.892967476851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45973.892967476851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45973.892967476851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45973.892967476851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45973.892967476851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45973.892967476851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45973.892967476851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45973.892967476851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45973.892967476851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45973.892967476851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45973.892967476851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45973.892967476851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45973.892967476851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45973.892967476851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45973.892967476851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45973.892967476851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45973.892967476851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45973.892967476851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45973.892967476851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45973.892967476851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45973.892967476851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45973.892967476851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45973.892967476851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45973.892967476851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45973.892967476851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45973.892967476851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45973.892967476851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45973.892967476851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45973.892967476851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45973.892967476851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45973.892967476851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45973.892967476851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45973.892967476851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45973.892967476851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45973.892967476851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45973.892967476851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45973.892967476851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45973.892967476851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45973.892967476851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45973.892967476851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45973.892967476851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45973.892967476851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45973.892967476851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45973.892967476851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45973.892967476851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45973.892967476851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45973.892967476851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45973.892967476851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45973.892967476851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45973.892967476851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45973.892967476851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45973.892967476851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45973.892967476851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45973.892967476851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45973.892967476851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45973.892967476851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45973.892967476851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45973.892967476851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45973.892967476851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45973.892967476851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45973.892967476851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45973.892967476851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45973.892967476851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45973.892967476851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45973.892967476851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45973.892967476851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45973.892967476851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45973.892967476851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45973.892967476851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45973.892967476851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45973.892967476851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45973.892967476851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45973.892967476851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45973.892967476851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45973.892967476851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45973.892967476851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45973.892967476851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45973.892967476851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45973.892967476851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45973.892967476851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45973.892967476851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45973.892967476851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45973.892967476851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45973.892967476851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45973.892967476851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45973.892967476851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45973.892967476851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45973.892967476851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45973.892967476851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45973.892967476851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45973.892967476851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45973.892967476851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45973.892967476851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45973.892967476851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45973.892967476851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45973.892967476851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45973.892967476851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45973.892967476851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45973.892967476851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45973.892967476851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45973.892967476851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45973.892967476851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45973.892967476851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45973.892967476851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45973.892967476851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45973.892967476851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45973.892967476851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45973.892967476851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45973.892967476851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45973.892967476851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45973.892967476851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45973.892967476851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45973.892967476851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45973.892967476851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45973.892967476851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45973.892967476851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45973.892967476851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45973.892967476851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45973.892967476851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45973.892967476851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45973.892967476851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45973.892967476851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45973.892967476851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45973.892967476851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45973.892967476851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45973.892967476851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45973.892967476851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45973.892967476851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45973.892967476851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45973.892967476851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45973.892967476851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45973.892967476851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45973.892967476851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45973.892967476851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45973.892967476851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45973.892967476851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45973.892967476851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45973.892967476851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45973.892967476851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45973.892967476851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45973.892967476851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45973.892967476851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45973.892967476851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45973.892967476851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45973.892967476851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45973.892967476851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45973.892967476851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45973.892967476851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45973.892967476851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45973.892967476851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45973.892967476851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45973.892967476851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45973.892967476851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45973.892967476851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45973.892967476851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45973.892967476851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45973.892967476851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45973.892967476851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45973.892967476851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45973.892967476851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45973.892967476851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45973.892967476851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45973.892967476851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45973.892967476851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45973.892967476851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45973.892967476851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45973.892967476851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45973.892967476851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45973.892967476851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45973.892967476851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45973.892967476851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45973.892967476851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45973.892967476851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45973.892967476851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45973.892967476851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45973.892967476851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45973.892967476851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45973.892967476851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45973.892967476851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45973.892967476851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45973.892967476851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45973.892967476851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45973.892967476851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45973.892967476851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45973.892967476851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45973.892967476851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45973.892967476851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45973.892967476851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45973.892967476851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45973.892967476851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45973.892967476851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45973.892967476851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45973.892967476851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45973.892967476851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45973.892967476851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45973.892967476851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45973.892967476851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45973.892967476851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45973.892967476851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45973.892967476851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45973.892967476851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45973.892967476851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45973.892967476851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45973.892967476851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45973.892967476851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45973.892967476851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45973.892967476851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45973.892967476851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45973.892967476851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45973.892967476851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45973.892967476851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45973.892967476851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45973.892967476851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45973.892967476851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45973.892967476851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45973.892967476851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45973.892967476851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45973.892967476851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45973.892967476851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45973.892967476851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45973.892967476851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45973.892967476851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45973.892967476851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45973.892967476851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45973.892967476851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45973.892967476851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45973.892967476851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45973.892967476851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45973.892967476851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45973.892967476851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45973.892967476851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45973.892967476851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45973.892967476851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45973.892967476851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45973.892967476851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45973.892967476851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45973.892967476851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45973.892967476851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45973.892967476851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45973.892967476851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45973.892967476851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45973.892967476851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45973.892967476851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45973.892967476851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45973.892967476851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45973.892967476851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45973.892967476851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45973.892967476851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45973.892967476851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45973.892967476851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45973.892967476851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45973.892967476851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45973.892967476851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45973.892967476851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45973.892967476851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45973.892967476851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45973.892967476851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45973.892967476851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45973.892967476851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45973.892967476851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45973.892967476851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45973.892967476851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45973.892967476851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45973.892967476851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45973.892967476851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45973.892967476851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45973.892967476851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45973.892967476851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45973.892967476851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45973.892967476851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45973.892967476851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45973.892967476851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45973.892967476851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45973.892967476851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45973.892967476851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45973.892967476851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45973.892967476851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45973.892967476851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45973.892967476851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45973.892967476851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45973.892967476851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45973.892967476851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45973.892967476851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45973.892967476851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45973.892967476851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45973.892967476851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45973.892967476851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45973.892967476851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45973.892967476851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45973.892967476851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45973.892967476851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45973.892967476851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45973.892967476851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45973.892967476851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45973.892967476851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45973.892967476851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45973.892967476851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45973.892967476851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45973.892967476851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45973.892967476851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45973.892967476851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45973.892967476851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45973.892967476851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45973.892967476851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45973.892967476851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45973.892967476851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45973.892967476851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45973.892967476851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45973.892967476851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45973.892967476851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45973.892967476851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45973.892967476851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45973.892967476851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45973.892967476851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45973.892967476851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45973.892967476851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45973.892967476851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45973.892967476851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45973.892967476851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45973.892967476851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45973.892967476851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45973.892967476851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45973.892967476851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45973.892967476851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45973.892967476851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45973.892967476851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45973.892967476851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45973.892967476851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45973.892967476851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45973.892967476851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45973.892967476851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45973.892967476851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45973.892967476851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45973.892967476851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45973.892967476851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45973.892967476851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45973.892967476851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45973.892967476851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45973.892967476851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45973.892967476851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45973.892967476851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45973.892967476851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45973.892967476851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45973.892967476851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45973.892967476851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45973.892967476851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45973.892967476851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45973.892967476851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45973.892967476851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45973.892967476851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45973.892967476851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45973.892967476851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45973.892967476851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45973.892967476851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45973.892967476851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45973.892967476851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45973.892967476851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45973.892967476851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45973.892967476851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45973.892967476851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45973.892967476851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45973.892967476851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45973.892967476851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45973.892967476851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45973.892967476851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45973.892967476851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45973.892967476851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45973.892967476851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45973.892967476851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45973.892967476851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45973.892967476851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45973.892967476851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45973.892967476851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45973.892967476851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45973.892967476851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45973.892967476851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45973.892967476851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45973.892967476851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45973.892967476851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45973.892967476851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45973.892967476851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45973.892967476851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45973.892967476851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45973.892967476851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45973.892967476851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45973.892967476851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45973.892967476851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45973.892967476851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45973.892967476851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45973.892967476851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45973.892967476851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45973.892967476851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45973.892967476851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45973.892967476851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45973.892967476851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45973.892967476851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45973.892967476851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45973.892967476851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45973.892967476851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45973.892967476851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45973.892967476851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45973.892967476851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45973.892967476851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45973.892967476851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45973.892967476851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45973.892967476851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45973.892967476851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45973.892967476851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45973.892967476851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45973.892967476851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45973.892967476851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45973.892967476851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45973.892967476851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45973.892967476851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45973.892967476851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45973.892967476851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45973.892967476851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45973.892967476851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45973.892967476851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45973.892967476851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45973.892967476851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45973.892967476851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45973.892967476851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45973.892967476851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45973.892967476851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45973.892967476851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45973.892967476851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45973.892967476851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45973.892967476851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45973.892967476851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45973.892967476851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45973.892967476851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45973.892967476851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45973.892967476851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45973.892967476851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45973.892967476851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45973.892967476851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45973.892967476851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45973.892967476851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45973.892967476851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45973.892967476851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45973.892967476851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45973.892967476851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45973.892967476851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45973.892967476851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45973.892967476851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45973.892967476851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45973.892967476851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45973.892967476851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45973.892967476851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45973.892967476851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45973.892967476851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45973.892967476851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45973.892967476851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45973.892967476851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45973.892967476851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45973.892967476851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45973.892967476851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45973.892967476851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45973.892967476851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45973.892967476851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45973.892967476851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45973.892967476851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45973.892967476851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45973.892967476851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45973.892967476851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45973.892967476851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45973.892967476851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45973.892967476851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45973.892967476851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45973.892967476851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45973.892967476851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45973.892967476851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45973.892967476851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45973.892967476851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45973.892967476851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45973.892967476851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45973.892967476851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45973.892967476851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45973.892967476851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45973.892967476851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45973.892967476851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45973.892967476851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45973.892967476851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45973.892967476851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45973.892967476851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45973.892967476851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45973.892967476851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45973.892967476851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45973.892967476851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45973.892967476851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45973.892967476851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45973.892967476851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45973.892967476851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45973.892967476851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45973.892967476851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45973.892967476851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45973.892967476851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45973.892967476851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45973.892967476851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45973.892967476851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45973.892967476851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45973.892967476851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45973.892967476851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45973.892967476851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45973.892967476851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45973.892967476851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45973.892967476851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45973.892967476851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45973.892967476851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45973.892967476851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45973.892967476851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45973.892967476851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45973.892967476851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45973.892967476851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45973.892967476851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45973.892967476851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45973.892967476851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45973.892967476851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45973.892967476851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45973.892967476851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45973.892967476851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45973.892967476851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45973.892967476851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45973.892967476851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45973.892967476851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45973.892967476851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45973.892967476851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45973.892967476851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45973.892967476851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45973.892967476851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45973.892967476851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45973.892967476851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45973.892967476851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45973.892967476851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45973.892967476851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45973.892967476851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45973.892967476851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45973.892967476851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45973.892967476851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45973.892967476851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45973.892967476851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45973.892967476851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45973.892967476851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45973.892967476851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45973.892967476851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45973.892967476851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45973.892967476851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45973.892967476851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45973.892967476851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45973.892967476851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45973.892967476851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45973.892967476851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45973.892967476851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45973.892967476851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45973.892967476851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45973.892967476851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45973.892967476851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45973.892967476851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45973.892967476851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45973.892967476851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45973.892967476851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45973.892967476851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45973.892967476851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45973.892967476851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45973.892967476851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45973.892967476851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45973.892967476851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45973.892967476851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45973.892967476851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45973.892967476851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45973.892967476851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45973.892967476851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45973.892967476851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45973.892967476851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45973.892967476851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45973.892967476851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45973.892967476851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45973.892967476851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45973.892967476851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45973.892967476851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45973.892967476851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45973.892967476851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45973.892967476851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45973.892967476851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45973.892967476851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45973.892967476851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45973.892967476851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45973.892967476851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45973.892967476851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45973.892967476851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45973.892967476851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45973.892967476851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45973.892967476851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45973.892967476851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45973.892967476851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45973.892967476851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45973.892967476851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45973.892967476851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45973.892967476851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45973.892967476851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45973.892967476851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45973.892967476851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45973.892967476851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45973.892967476851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45973.892967476851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45973.892967476851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45973.892967476851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45973.892967476851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45973.892967476851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45973.892967476851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45973.892967476851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45973.892967476851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45973.892967476851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45973.892967476851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45973.892967476851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45973.892967476851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45973.892967476851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45973.892967476851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45973.892967476851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45973.892967476851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45973.892967476851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45973.892967476851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45973.892967476851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45973.892967476851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45973.892967476851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45973.892967476851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45973.892967476851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45973.892967476851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45973.892967476851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45973.892967476851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45973.892967476851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45973.892967476851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45973.892967476851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45973.892967476851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45973.892967476851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45973.892967476851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45973.892967476851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45973.892967476851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45973.892967476851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45973.892967476851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45973.892967476851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45973.892967476851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45973.892967476851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45973.892967476851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45973.892967476851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45973.892967476851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45973.892967476851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45973.892967476851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45973.892967476851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45973.892967476851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45973.892967476851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45973.892967476851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45973.892967476851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45973.892967476851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45973.892967476851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45973.892967476851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45973.892967476851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45973.892967476851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45973.892967476851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45973.892967476851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45973.892967476851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45973.892967476851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45973.892967476851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45973.892967476851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45973.892967476851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45973.892967476851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45973.892967476851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45973.892967476851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45973.892967476851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45973.892967476851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45973.892967476851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45973.892967476851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45973.892967476851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45973.892967476851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45973.892967476851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45973.892967476851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45973.892967476851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45973.892967476851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45973.892967476851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45973.892967476851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45973.892967476851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45973.892967476851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45973.892967476851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45973.892967476851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45973.892967476851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45973.892967476851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45973.892967476851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45973.892967476851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45973.892967476851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45973.892967476851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45973.892967476851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45973.892967476851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45973.892967476851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45973.892967476851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45973.892967476851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45973.892967476851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45973.892967476851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45973.892967476851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45973.892967476851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45973.892967476851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45973.892967476851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45973.892967476851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45973.892967476851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45973.892967476851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45973.892967476851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45973.892967476851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45973.892967476851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270.41224988425529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45973.892967476851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45973.892967476851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45973.892967476851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45973.892967476851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45973.892967476851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45973.892967476851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45973.892967476851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45973.892967476851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45973.892967476851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45973.892967476851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45973.892967476851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45973.892967476851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45973.892967476851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45973.892967476851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45973.892967476851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45973.892967476851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45973.892967476851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45973.892967476851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45973.892967476851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45973.892967476851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45973.892967476851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45973.892967476851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45973.892967476851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45973.892967476851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45973.892967476851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45973.892967476851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45973.892967476851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45973.892967476851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45973.892967476851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45973.892967476851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45973.892967476851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45973.892967476851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45973.892967476851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45973.892967476851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45973.892967476851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45973.892967476851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45973.892967476851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45973.892967476851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45973.892967476851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45973.892967476851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45973.892967476851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45973.892967476851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45973.892967476851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45973.892967476851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45973.892967476851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45973.892967476851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45973.892967476851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45973.892967476851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45973.892967476851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45973.892967476851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45973.892967476851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45973.892967476851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45973.892967476851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45973.892967476851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45973.892967476851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45973.892967476851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45973.892967476851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45973.892967476851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45973.892967476851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45973.892967476851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45973.892967476851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45973.892967476851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45973.892967476851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45973.892967476851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45973.892967476851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45973.892967476851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45973.892967476851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45973.892967476851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tabSelected="1" workbookViewId="0">
      <selection activeCell="D23" sqref="D2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82.06090729166317</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47.704090162034845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25.231856365739077</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45973.892967476851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45973.892967476851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45973.892967476851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45973.892967476851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45973.892967476851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45973.892967476851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45973.892967476851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45973.892967476851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45973.892967476851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45973.892967476851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45973.892967476851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45973.892967476851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45973.892967476851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45973.892967476851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45973.892967476851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45973.892967476851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45973.892967476851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45973.892967476851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45973.892967476851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45973.892967476851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45973.892967476851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45973.892967476851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45973.892967476851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45973.892967476851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45973.892967476851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45973.892967476851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45973.892967476851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45973.892967476851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45973.892967476851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45973.892967476851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45973.892967476851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45973.892967476851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45973.892967476851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45973.892967476851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45973.892967476851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45973.892967476851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45973.892967476851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45973.892967476851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45973.892967476851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45973.892967476851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45973.892967476851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45973.892967476851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45973.892967476851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45973.892967476851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45973.892967476851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45973.892967476851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45973.892967476851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45973.892967476851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45973.892967476851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45973.892967476851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45973.892967476851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45973.892967476851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45973.892967476851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45973.892967476851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45973.892967476851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45973.892967476851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45973.892967476851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45973.892967476851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45973.892967476851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45973.892967476851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45973.892967476851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45973.892967476851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45973.892967476851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45973.892967476851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45973.892967476851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45973.892967476851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45973.892967476851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45973.892967476851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45973.892967476851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45973.892967476851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45973.892967476851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45973.892967476851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45973.892967476851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45973.892967476851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45973.892967476851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45973.892967476851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45973.892967476851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45973.892967476851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45973.892967476851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45973.892967476851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45973.892967476851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45973.892967476851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45973.892967476851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45973.892967476851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45973.892967476851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45973.892967476851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45973.892967476851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45973.892967476851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45973.892967476851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45973.892967476851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45973.892967476851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45973.892967476851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45973.892967476851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45973.892967476851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45973.892967476851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45973.892967476851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45973.892967476851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45973.892967476851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45973.892967476851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45973.892967476851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45973.892967476851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45973.892967476851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45973.892967476851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45973.892967476851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45973.892967476851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45973.892967476851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45973.892967476851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45973.892967476851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45973.892967476851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45973.892967476851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45973.892967476851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45973.892967476851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45973.892967476851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45973.892967476851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45973.892967476851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45973.892967476851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45973.892967476851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45973.892967476851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45973.892967476851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45973.892967476851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45973.892967476851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45973.892967476851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45973.892967476851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45973.892967476851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45973.892967476851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45973.892967476851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45973.892967476851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45973.892967476851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45973.892967476851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45973.892967476851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45973.892967476851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45973.892967476851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45973.892967476851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45973.892967476851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45973.892967476851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45973.892967476851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45973.892967476851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45973.892967476851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45973.892967476851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45973.892967476851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45973.892967476851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45973.892967476851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45973.892967476851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45973.892967476851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45973.892967476851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45973.892967476851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45973.892967476851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45973.892967476851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45973.892967476851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45973.892967476851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45973.892967476851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45973.892967476851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45973.892967476851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45973.892967476851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45973.892967476851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45973.892967476851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45973.892967476851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45973.892967476851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45973.892967476851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45973.892967476851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45973.892967476851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45973.892967476851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45973.892967476851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45973.892967476851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45973.892967476851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45973.892967476851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45973.892967476851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45973.892967476851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45973.892967476851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45973.892967476851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45973.892967476851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45973.892967476851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45973.892967476851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45973.892967476851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45973.892967476851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45973.892967476851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45973.892967476851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45973.892967476851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45973.892967476851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45973.892967476851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45973.892967476851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45973.892967476851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45973.892967476851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45973.892967476851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45973.892967476851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45973.892967476851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45973.892967476851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45973.892967476851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45973.892967476851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45973.892967476851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45973.892967476851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45973.892967476851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45973.892967476851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45973.892967476851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45973.892967476851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45973.892967476851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45973.892967476851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45973.892967476851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45973.892967476851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45973.892967476851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45973.892967476851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45973.892967476851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45973.892967476851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45973.892967476851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45973.892967476851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45973.892967476851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45973.892967476851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45973.892967476851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45973.892967476851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45973.892967476851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45973.892967476851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45973.892967476851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45973.892967476851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45973.892967476851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45973.892967476851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45973.892967476851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45973.892967476851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45973.892967476851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45973.892967476851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45973.892967476851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45973.892967476851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45973.892967476851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45973.892967476851</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39115</v>
      </c>
      <c r="B2" s="141" t="str">
        <f>IFERROR(VLOOKUP(D2,DB!A:K,11,0),"")</f>
        <v>R6</v>
      </c>
      <c r="C2" s="142">
        <v>1</v>
      </c>
      <c r="D2" s="141" t="s">
        <v>30913</v>
      </c>
      <c r="E2" s="124" t="s">
        <v>39021</v>
      </c>
      <c r="F2" s="151">
        <v>45973.331250000003</v>
      </c>
      <c r="G2" s="105">
        <f t="shared" ref="G2:G50" ca="1" si="0">IFERROR(NOW()-F2,"-")</f>
        <v>0.5617174768485711</v>
      </c>
      <c r="H2" s="143">
        <v>45973.190428240741</v>
      </c>
      <c r="I2" s="141" t="str">
        <f>IFERROR(VLOOKUP(D2,DB!A:F,6,0),"")</f>
        <v>SCECO</v>
      </c>
      <c r="J2" s="141" t="str">
        <f>IFERROR(VLOOKUP(D2,DB!A:G,7,0),"")</f>
        <v>Good</v>
      </c>
      <c r="K2" s="144" t="s">
        <v>39116</v>
      </c>
      <c r="L2" s="145" t="str">
        <f>IFERROR(VLOOKUP(D2,DB!A:I,9,0),"")</f>
        <v>Latis</v>
      </c>
    </row>
    <row r="3" spans="1:16382" ht="31.5" customHeight="1">
      <c r="A3" s="150" t="s">
        <v>39117</v>
      </c>
      <c r="B3" s="141" t="str">
        <f>IFERROR(VLOOKUP(D3,DB!A:K,11,0),"")</f>
        <v>R6</v>
      </c>
      <c r="C3" s="142">
        <v>2</v>
      </c>
      <c r="D3" s="141" t="s">
        <v>30826</v>
      </c>
      <c r="E3" s="124" t="s">
        <v>39021</v>
      </c>
      <c r="F3" s="151">
        <v>45973.867291666669</v>
      </c>
      <c r="G3" s="105">
        <f t="shared" ca="1" si="0"/>
        <v>2.567581018229248E-2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4.9582175925024785E-3</v>
      </c>
      <c r="H4" s="143">
        <v>45973.87872685185</v>
      </c>
      <c r="I4" s="141" t="str">
        <f>IFERROR(VLOOKUP(D4,DB!A:F,6,0),"")</f>
        <v>SCECO</v>
      </c>
      <c r="J4" s="141" t="str">
        <f>IFERROR(VLOOKUP(D4,DB!A:G,7,0),"")</f>
        <v>In progress+No BB Design</v>
      </c>
      <c r="K4" s="144"/>
      <c r="L4" s="145" t="str">
        <f>IFERROR(VLOOKUP(D4,DB!A:I,9,0),"")</f>
        <v>Latis</v>
      </c>
    </row>
    <row r="5" spans="1:16382" ht="31.5" customHeight="1">
      <c r="A5" s="140"/>
      <c r="B5" s="141" t="str">
        <f>IFERROR(VLOOKUP(D5,DB!A:K,11,0),"")</f>
        <v/>
      </c>
      <c r="C5" s="142"/>
      <c r="D5" s="141"/>
      <c r="E5" s="124"/>
      <c r="F5" s="143"/>
      <c r="G5" s="105">
        <f t="shared" ca="1" si="0"/>
        <v>45973.892967476851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45973.892967476851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45973.892967476851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45973.892967476851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45973.892967476851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45973.892967476851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45973.892967476851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45973.892967476851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45973.892967476851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45973.892967476851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45973.892967476851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45973.892967476851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45973.892967476851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45973.892967476851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45973.892967476851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45973.892967476851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45973.892967476851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45973.892967476851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45973.892967476851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45973.892967476851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45973.892967476851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45973.892967476851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45973.892967476851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45973.892967476851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45973.892967476851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45973.892967476851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45973.892967476851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45973.892967476851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45973.892967476851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45973.892967476851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45973.892967476851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45973.892967476851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45973.892967476851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45973.892967476851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45973.892967476851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45973.892967476851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45973.892967476851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45973.892967476851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45973.892967476851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45973.892967476851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45973.892967476851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45973.892967476851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45973.892967476851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45973.892967476851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45973.892967476851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45973.892967476851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45973.892967476851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45973.892967476851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45973.892967476851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45973.892967476851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45973.892967476851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45973.892967476851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45973.892967476851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45973.892967476851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45973.892967476851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45973.892967476851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45973.892967476851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45973.892967476851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45973.892967476851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45973.892967476851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45973.892967476851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45973.892967476851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45973.892967476851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45973.892967476851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45973.892967476851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45973.892967476851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45973.892967476851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45973.892967476851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45973.892967476851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45973.892967476851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45973.892967476851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45973.892967476851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45973.892967476851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45973.892967476851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45973.892967476851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45973.892967476851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45973.892967476851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45973.892967476851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45973.892967476851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45973.892967476851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45973.892967476851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45973.892967476851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45973.892967476851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45973.892967476851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45973.892967476851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45973.892967476851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45973.892967476851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45973.892967476851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45973.892967476851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45973.892967476851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45973.892967476851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45973.892967476851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45973.892967476851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45973.892967476851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45973.892967476851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45973.892967476851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45973.892967476851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45973.892967476851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45973.892967476851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45973.892967476851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45973.892967476851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45973.892967476851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45973.892967476851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45973.892967476851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45973.892967476851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45973.892967476851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45973.892967476851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45973.892967476851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45973.892967476851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45973.892967476851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45973.892967476851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45973.892967476851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45973.892967476851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45973.892967476851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45973.892967476851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45973.892967476851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45973.892967476851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45973.892967476851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45973.892967476851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45973.892967476851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45973.892967476851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45973.892967476851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45973.892967476851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45973.892967476851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45973.892967476851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45973.892967476851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45973.892967476851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45973.892967476851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45973.892967476851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45973.892967476851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45973.892967476851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45973.892967476851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45973.892967476851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45973.892967476851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45973.892967476851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45973.892967476851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45973.892967476851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45973.892967476851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45973.892967476851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45973.892967476851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45973.892967476851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45973.892967476851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45973.892967476851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45973.892967476851</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